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90" yWindow="630" windowWidth="20775" windowHeight="8895" tabRatio="879"/>
  </bookViews>
  <sheets>
    <sheet name="Cover" sheetId="1" r:id="rId1"/>
    <sheet name="Table of Contents" sheetId="2" r:id="rId2"/>
    <sheet name="Consolidated - Quarterly" sheetId="3" r:id="rId3"/>
    <sheet name="Fee And Other Revenue" sheetId="4" r:id="rId4"/>
    <sheet name="Average Balances and Interest R" sheetId="5" r:id="rId5"/>
    <sheet name="Noninterest Expense" sheetId="6" r:id="rId6"/>
    <sheet name="Assets Under Management" sheetId="7" r:id="rId7"/>
    <sheet name="Assets Under Management Net Flo" sheetId="8" r:id="rId8"/>
    <sheet name="Investment Management Business-" sheetId="9" r:id="rId9"/>
    <sheet name="Investment Services Business-Qu" sheetId="10" r:id="rId10"/>
    <sheet name="Other Segment-Quarterly" sheetId="11" r:id="rId11"/>
    <sheet name="Full-year Trends" sheetId="12" r:id="rId12"/>
    <sheet name="Nonperforming Assets" sheetId="13" r:id="rId13"/>
    <sheet name="Allowance for Credit Losses, Pr" sheetId="14" r:id="rId14"/>
    <sheet name="Notes to Financial Trends" sheetId="15" r:id="rId15"/>
    <sheet name="Appendix - GAAP to Non-GAAP Rec" sheetId="16" r:id="rId16"/>
    <sheet name="Explanation of GAAP and Non-GAA" sheetId="17" r:id="rId17"/>
    <sheet name="Pre-tax Operating Margin Ratio " sheetId="18" r:id="rId18"/>
    <sheet name="Return on Tangible Common Equit" sheetId="19" r:id="rId19"/>
    <sheet name="Noninterest Expense Reconciliat" sheetId="20" r:id="rId20"/>
    <sheet name="Pre-tax Operating Margin-Invest" sheetId="21" r:id="rId21"/>
    <sheet name="Net Interest Margin Reconciliat" sheetId="22" r:id="rId22"/>
    <sheet name="Sheet1" sheetId="23" r:id="rId23"/>
  </sheets>
  <definedNames>
    <definedName name="_xlnm.Print_Area" localSheetId="13">'Allowance for Credit Losses, Pr'!$A$1:$Y$26</definedName>
    <definedName name="_xlnm.Print_Area" localSheetId="15">'Appendix - GAAP to Non-GAAP Rec'!$A$13:$B$17</definedName>
    <definedName name="_xlnm.Print_Area" localSheetId="6">'Assets Under Management'!$A$2:$Z$52</definedName>
    <definedName name="_xlnm.Print_Area" localSheetId="7">'Assets Under Management Net Flo'!$A$1:$Z$31</definedName>
    <definedName name="_xlnm.Print_Area" localSheetId="4">'Average Balances and Interest R'!$A$2:$AM$59</definedName>
    <definedName name="_xlnm.Print_Area" localSheetId="2">'Consolidated - Quarterly'!$A$1:$Y$47</definedName>
    <definedName name="_xlnm.Print_Area" localSheetId="0">Cover!$A$1:$B$27</definedName>
    <definedName name="_xlnm.Print_Area" localSheetId="16">'Explanation of GAAP and Non-GAA'!$A$1:$A$10</definedName>
    <definedName name="_xlnm.Print_Area" localSheetId="3">'Fee And Other Revenue'!$A$1:$Y$24</definedName>
    <definedName name="_xlnm.Print_Area" localSheetId="11">'Full-year Trends'!$A$1:$Z$47</definedName>
    <definedName name="_xlnm.Print_Area" localSheetId="8">'Investment Management Business-'!$A$1:$Z$38</definedName>
    <definedName name="_xlnm.Print_Area" localSheetId="9">'Investment Services Business-Qu'!$A$2:$Z$45</definedName>
    <definedName name="_xlnm.Print_Area" localSheetId="21">'Net Interest Margin Reconciliat'!$A$1:$Y$17</definedName>
    <definedName name="_xlnm.Print_Area" localSheetId="5">'Noninterest Expense'!$A$2:$Y$27</definedName>
    <definedName name="_xlnm.Print_Area" localSheetId="19">'Noninterest Expense Reconciliat'!$A$1:$Y$11</definedName>
    <definedName name="_xlnm.Print_Area" localSheetId="12">'Nonperforming Assets'!$A$2:$Y$29</definedName>
    <definedName name="_xlnm.Print_Area" localSheetId="14">'Notes to Financial Trends'!$A$1:$A$25</definedName>
    <definedName name="_xlnm.Print_Area" localSheetId="10">'Other Segment-Quarterly'!$A$1:$Y$21</definedName>
    <definedName name="_xlnm.Print_Area" localSheetId="17">'Pre-tax Operating Margin Ratio '!$A$1:$Y$27</definedName>
    <definedName name="_xlnm.Print_Area" localSheetId="20">'Pre-tax Operating Margin-Invest'!$A$1:$Y$20</definedName>
    <definedName name="_xlnm.Print_Area" localSheetId="18">'Return on Tangible Common Equit'!$A$1:$Y$23</definedName>
    <definedName name="_xlnm.Print_Area" localSheetId="1">'Table of Contents'!$A$1:$C$26</definedName>
  </definedNames>
  <calcPr calcId="145621" calcMode="manual" calcCompleted="0" calcOnSave="0" concurrentCalc="0"/>
</workbook>
</file>

<file path=xl/calcChain.xml><?xml version="1.0" encoding="utf-8"?>
<calcChain xmlns="http://schemas.openxmlformats.org/spreadsheetml/2006/main">
  <c r="Y24" i="14" l="1"/>
  <c r="Y16" i="14"/>
  <c r="U31" i="12"/>
  <c r="Y10" i="22"/>
  <c r="W10" i="22"/>
  <c r="U10" i="22"/>
  <c r="S10" i="22"/>
  <c r="Q10" i="22"/>
  <c r="O10" i="22"/>
  <c r="M10" i="22"/>
  <c r="K10" i="22"/>
  <c r="I10" i="22"/>
  <c r="G10" i="22"/>
  <c r="E10" i="22"/>
  <c r="C10" i="22"/>
  <c r="Y15" i="21"/>
  <c r="W15" i="21"/>
  <c r="U15" i="21"/>
  <c r="S15" i="21"/>
  <c r="Q15" i="21"/>
  <c r="O15" i="21"/>
  <c r="Y11" i="21"/>
  <c r="W11" i="21"/>
  <c r="U11" i="21"/>
  <c r="S11" i="21"/>
  <c r="Q11" i="21"/>
  <c r="O11" i="21"/>
  <c r="M11" i="21"/>
  <c r="K11" i="21"/>
  <c r="I11" i="21"/>
  <c r="G11" i="21"/>
  <c r="E11" i="21"/>
  <c r="C11" i="21"/>
  <c r="Y11" i="20"/>
  <c r="W11" i="20"/>
  <c r="U11" i="20"/>
  <c r="S11" i="20"/>
  <c r="Q11" i="20"/>
  <c r="O11" i="20"/>
  <c r="M11" i="20"/>
  <c r="K11" i="20"/>
  <c r="I11" i="20"/>
  <c r="G11" i="20"/>
  <c r="E11" i="20"/>
  <c r="C11" i="20"/>
  <c r="Y18" i="19"/>
  <c r="W18" i="19"/>
  <c r="U18" i="19"/>
  <c r="S18" i="19"/>
  <c r="Q18" i="19"/>
  <c r="Y11" i="19"/>
  <c r="W11" i="19"/>
  <c r="U11" i="19"/>
  <c r="S11" i="19"/>
  <c r="Q11" i="19"/>
  <c r="Y18" i="18"/>
  <c r="Y20" i="18"/>
  <c r="W18" i="18"/>
  <c r="W20" i="18"/>
  <c r="U18" i="18"/>
  <c r="U20" i="18"/>
  <c r="S18" i="18"/>
  <c r="S20" i="18"/>
  <c r="Q18" i="18"/>
  <c r="Q20" i="18"/>
  <c r="O18" i="18"/>
  <c r="O20" i="18"/>
  <c r="M18" i="18"/>
  <c r="M20" i="18"/>
  <c r="K18" i="18"/>
  <c r="K20" i="18"/>
  <c r="I18" i="18"/>
  <c r="I20" i="18"/>
  <c r="G18" i="18"/>
  <c r="G20" i="18"/>
  <c r="E18" i="18"/>
  <c r="E20" i="18"/>
  <c r="C18" i="18"/>
  <c r="C20" i="18"/>
  <c r="Y13" i="18"/>
  <c r="W13" i="18"/>
  <c r="U13" i="18"/>
  <c r="S13" i="18"/>
  <c r="Q13" i="18"/>
  <c r="O13" i="18"/>
  <c r="M13" i="18"/>
  <c r="K13" i="18"/>
  <c r="I13" i="18"/>
  <c r="G13" i="18"/>
  <c r="E13" i="18"/>
  <c r="C13" i="18"/>
  <c r="W24" i="14"/>
  <c r="U24" i="14"/>
  <c r="S24" i="14"/>
  <c r="Q24" i="14"/>
  <c r="O24" i="14"/>
  <c r="M24" i="14"/>
  <c r="K24" i="14"/>
  <c r="I24" i="14"/>
  <c r="G24" i="14"/>
  <c r="E24" i="14"/>
  <c r="C24" i="14"/>
  <c r="Y9" i="14"/>
  <c r="Y10" i="14"/>
  <c r="Y11" i="14"/>
  <c r="Y20" i="14"/>
  <c r="W16" i="14"/>
  <c r="W9" i="14"/>
  <c r="W10" i="14"/>
  <c r="W11" i="14"/>
  <c r="W20" i="14"/>
  <c r="U16" i="14"/>
  <c r="U9" i="14"/>
  <c r="U10" i="14"/>
  <c r="U11" i="14"/>
  <c r="U20" i="14"/>
  <c r="S16" i="14"/>
  <c r="S9" i="14"/>
  <c r="S10" i="14"/>
  <c r="S11" i="14"/>
  <c r="S20" i="14"/>
  <c r="Q16" i="14"/>
  <c r="Q9" i="14"/>
  <c r="Q10" i="14"/>
  <c r="Q11" i="14"/>
  <c r="Q20" i="14"/>
  <c r="O16" i="14"/>
  <c r="O9" i="14"/>
  <c r="O10" i="14"/>
  <c r="O11" i="14"/>
  <c r="O20" i="14"/>
  <c r="M16" i="14"/>
  <c r="M9" i="14"/>
  <c r="M10" i="14"/>
  <c r="M11" i="14"/>
  <c r="M20" i="14"/>
  <c r="K16" i="14"/>
  <c r="K9" i="14"/>
  <c r="K10" i="14"/>
  <c r="K11" i="14"/>
  <c r="K20" i="14"/>
  <c r="I16" i="14"/>
  <c r="I9" i="14"/>
  <c r="I10" i="14"/>
  <c r="I11" i="14"/>
  <c r="I20" i="14"/>
  <c r="G16" i="14"/>
  <c r="G9" i="14"/>
  <c r="G10" i="14"/>
  <c r="G11" i="14"/>
  <c r="G20" i="14"/>
  <c r="E16" i="14"/>
  <c r="E9" i="14"/>
  <c r="E10" i="14"/>
  <c r="E11" i="14"/>
  <c r="E20" i="14"/>
  <c r="C16" i="14"/>
  <c r="C11" i="14"/>
  <c r="C20" i="14"/>
  <c r="U17" i="13"/>
  <c r="U20" i="13"/>
  <c r="S17" i="13"/>
  <c r="S20" i="13"/>
  <c r="I17" i="13"/>
  <c r="I20" i="13"/>
  <c r="G17" i="13"/>
  <c r="G20" i="13"/>
  <c r="E17" i="13"/>
  <c r="E20" i="13"/>
  <c r="C17" i="13"/>
  <c r="C20" i="13"/>
  <c r="Y36" i="12"/>
  <c r="W36" i="12"/>
  <c r="U36" i="12"/>
  <c r="Y35" i="12"/>
  <c r="W35" i="12"/>
  <c r="U35" i="12"/>
  <c r="Y34" i="12"/>
  <c r="W34" i="12"/>
  <c r="U34" i="12"/>
  <c r="Y32" i="12"/>
  <c r="W32" i="12"/>
  <c r="U32" i="12"/>
  <c r="Y31" i="12"/>
  <c r="W31" i="12"/>
  <c r="Y30" i="12"/>
  <c r="W30" i="12"/>
  <c r="U30" i="12"/>
  <c r="S11" i="12"/>
  <c r="S18" i="12"/>
  <c r="S20" i="12"/>
  <c r="S22" i="12"/>
  <c r="S26" i="12"/>
  <c r="S27" i="12"/>
  <c r="S28" i="12"/>
  <c r="M11" i="12"/>
  <c r="M18" i="12"/>
  <c r="M20" i="12"/>
  <c r="M22" i="12"/>
  <c r="M26" i="12"/>
  <c r="M27" i="12"/>
  <c r="M28" i="12"/>
  <c r="G11" i="12"/>
  <c r="G18" i="12"/>
  <c r="G20" i="12"/>
  <c r="G22" i="12"/>
  <c r="G26" i="12"/>
  <c r="G27" i="12"/>
  <c r="G28" i="12"/>
  <c r="Y28" i="12"/>
  <c r="Q11" i="12"/>
  <c r="Q18" i="12"/>
  <c r="Q20" i="12"/>
  <c r="Q22" i="12"/>
  <c r="Q26" i="12"/>
  <c r="Q27" i="12"/>
  <c r="Q28" i="12"/>
  <c r="K11" i="12"/>
  <c r="K18" i="12"/>
  <c r="K20" i="12"/>
  <c r="K22" i="12"/>
  <c r="K26" i="12"/>
  <c r="K27" i="12"/>
  <c r="K28" i="12"/>
  <c r="E11" i="12"/>
  <c r="E18" i="12"/>
  <c r="E20" i="12"/>
  <c r="E22" i="12"/>
  <c r="E26" i="12"/>
  <c r="E27" i="12"/>
  <c r="E28" i="12"/>
  <c r="W28" i="12"/>
  <c r="O11" i="12"/>
  <c r="O18" i="12"/>
  <c r="O20" i="12"/>
  <c r="O22" i="12"/>
  <c r="O26" i="12"/>
  <c r="O27" i="12"/>
  <c r="O28" i="12"/>
  <c r="I11" i="12"/>
  <c r="I18" i="12"/>
  <c r="I20" i="12"/>
  <c r="I22" i="12"/>
  <c r="I26" i="12"/>
  <c r="I27" i="12"/>
  <c r="I28" i="12"/>
  <c r="C11" i="12"/>
  <c r="C18" i="12"/>
  <c r="C20" i="12"/>
  <c r="C22" i="12"/>
  <c r="C26" i="12"/>
  <c r="C27" i="12"/>
  <c r="C28" i="12"/>
  <c r="U28" i="12"/>
  <c r="Y27" i="12"/>
  <c r="W27" i="12"/>
  <c r="U27" i="12"/>
  <c r="Y26" i="12"/>
  <c r="W26" i="12"/>
  <c r="U26" i="12"/>
  <c r="Y25" i="12"/>
  <c r="W25" i="12"/>
  <c r="U25" i="12"/>
  <c r="Y24" i="12"/>
  <c r="W24" i="12"/>
  <c r="U24" i="12"/>
  <c r="Y23" i="12"/>
  <c r="W23" i="12"/>
  <c r="U23" i="12"/>
  <c r="Y22" i="12"/>
  <c r="W22" i="12"/>
  <c r="U22" i="12"/>
  <c r="Y21" i="12"/>
  <c r="W21" i="12"/>
  <c r="U21" i="12"/>
  <c r="Y20" i="12"/>
  <c r="W20" i="12"/>
  <c r="U20" i="12"/>
  <c r="Y19" i="12"/>
  <c r="W19" i="12"/>
  <c r="U19" i="12"/>
  <c r="Y18" i="12"/>
  <c r="W18" i="12"/>
  <c r="U18" i="12"/>
  <c r="Y17" i="12"/>
  <c r="W17" i="12"/>
  <c r="U17" i="12"/>
  <c r="Y16" i="12"/>
  <c r="W16" i="12"/>
  <c r="U16" i="12"/>
  <c r="Y15" i="12"/>
  <c r="W15" i="12"/>
  <c r="U15" i="12"/>
  <c r="Y14" i="12"/>
  <c r="W14" i="12"/>
  <c r="U14" i="12"/>
  <c r="Y13" i="12"/>
  <c r="W13" i="12"/>
  <c r="U13" i="12"/>
  <c r="Y12" i="12"/>
  <c r="W12" i="12"/>
  <c r="U12" i="12"/>
  <c r="Y11" i="12"/>
  <c r="W11" i="12"/>
  <c r="U11" i="12"/>
  <c r="Y10" i="12"/>
  <c r="W10" i="12"/>
  <c r="U10" i="12"/>
  <c r="Y9" i="12"/>
  <c r="W9" i="12"/>
  <c r="U9" i="12"/>
  <c r="Y8" i="12"/>
  <c r="W8" i="12"/>
  <c r="U8" i="12"/>
  <c r="Y7" i="12"/>
  <c r="W7" i="12"/>
  <c r="U7" i="12"/>
  <c r="Y11" i="11"/>
  <c r="Y16" i="11"/>
  <c r="Y17" i="11"/>
  <c r="Y18" i="11"/>
  <c r="W11" i="11"/>
  <c r="W16" i="11"/>
  <c r="W17" i="11"/>
  <c r="W18" i="11"/>
  <c r="U11" i="11"/>
  <c r="U16" i="11"/>
  <c r="U17" i="11"/>
  <c r="U18" i="11"/>
  <c r="S11" i="11"/>
  <c r="S16" i="11"/>
  <c r="S17" i="11"/>
  <c r="S18" i="11"/>
  <c r="Q11" i="11"/>
  <c r="Q16" i="11"/>
  <c r="Q17" i="11"/>
  <c r="Q18" i="11"/>
  <c r="O11" i="11"/>
  <c r="O16" i="11"/>
  <c r="O17" i="11"/>
  <c r="O18" i="11"/>
  <c r="M11" i="11"/>
  <c r="M16" i="11"/>
  <c r="M17" i="11"/>
  <c r="M18" i="11"/>
  <c r="K11" i="11"/>
  <c r="K16" i="11"/>
  <c r="K17" i="11"/>
  <c r="K18" i="11"/>
  <c r="I11" i="11"/>
  <c r="I16" i="11"/>
  <c r="I17" i="11"/>
  <c r="I18" i="11"/>
  <c r="G11" i="11"/>
  <c r="G16" i="11"/>
  <c r="G17" i="11"/>
  <c r="G18" i="11"/>
  <c r="E11" i="11"/>
  <c r="E16" i="11"/>
  <c r="E17" i="11"/>
  <c r="E18" i="11"/>
  <c r="C11" i="11"/>
  <c r="C16" i="11"/>
  <c r="C17" i="11"/>
  <c r="C18" i="11"/>
  <c r="Y16" i="10"/>
  <c r="Y19" i="10"/>
  <c r="Y21" i="10"/>
  <c r="Y25" i="10"/>
  <c r="Y26" i="10"/>
  <c r="Y27" i="10"/>
  <c r="W16" i="10"/>
  <c r="W19" i="10"/>
  <c r="W21" i="10"/>
  <c r="W25" i="10"/>
  <c r="W26" i="10"/>
  <c r="W27" i="10"/>
  <c r="U16" i="10"/>
  <c r="U19" i="10"/>
  <c r="U21" i="10"/>
  <c r="U25" i="10"/>
  <c r="U26" i="10"/>
  <c r="U27" i="10"/>
  <c r="S16" i="10"/>
  <c r="S19" i="10"/>
  <c r="S21" i="10"/>
  <c r="S25" i="10"/>
  <c r="S26" i="10"/>
  <c r="S27" i="10"/>
  <c r="Y13" i="9"/>
  <c r="Y15" i="9"/>
  <c r="Y18" i="9"/>
  <c r="Y20" i="9"/>
  <c r="Y26" i="9"/>
  <c r="W13" i="9"/>
  <c r="W15" i="9"/>
  <c r="W18" i="9"/>
  <c r="W20" i="9"/>
  <c r="W26" i="9"/>
  <c r="U13" i="9"/>
  <c r="U15" i="9"/>
  <c r="U18" i="9"/>
  <c r="U20" i="9"/>
  <c r="U26" i="9"/>
  <c r="S13" i="9"/>
  <c r="S15" i="9"/>
  <c r="S18" i="9"/>
  <c r="S20" i="9"/>
  <c r="S26" i="9"/>
  <c r="Q13" i="9"/>
  <c r="Q15" i="9"/>
  <c r="Q18" i="9"/>
  <c r="Q20" i="9"/>
  <c r="Q26" i="9"/>
  <c r="O13" i="9"/>
  <c r="O15" i="9"/>
  <c r="O18" i="9"/>
  <c r="O20" i="9"/>
  <c r="O26" i="9"/>
  <c r="M13" i="9"/>
  <c r="M15" i="9"/>
  <c r="M18" i="9"/>
  <c r="M20" i="9"/>
  <c r="M26" i="9"/>
  <c r="K13" i="9"/>
  <c r="K15" i="9"/>
  <c r="K18" i="9"/>
  <c r="K20" i="9"/>
  <c r="K26" i="9"/>
  <c r="I13" i="9"/>
  <c r="I15" i="9"/>
  <c r="I18" i="9"/>
  <c r="I20" i="9"/>
  <c r="I26" i="9"/>
  <c r="G13" i="9"/>
  <c r="G15" i="9"/>
  <c r="G18" i="9"/>
  <c r="G20" i="9"/>
  <c r="G26" i="9"/>
  <c r="E13" i="9"/>
  <c r="E15" i="9"/>
  <c r="E18" i="9"/>
  <c r="E20" i="9"/>
  <c r="E26" i="9"/>
  <c r="C13" i="9"/>
  <c r="C15" i="9"/>
  <c r="C18" i="9"/>
  <c r="C20" i="9"/>
  <c r="C26" i="9"/>
  <c r="Y24" i="9"/>
  <c r="Y25" i="9"/>
  <c r="W24" i="9"/>
  <c r="W25" i="9"/>
  <c r="U24" i="9"/>
  <c r="U25" i="9"/>
  <c r="S24" i="9"/>
  <c r="S25" i="9"/>
  <c r="Q24" i="9"/>
  <c r="Q25" i="9"/>
  <c r="O24" i="9"/>
  <c r="O25" i="9"/>
  <c r="M24" i="9"/>
  <c r="M25" i="9"/>
  <c r="K24" i="9"/>
  <c r="K25" i="9"/>
  <c r="I24" i="9"/>
  <c r="I25" i="9"/>
  <c r="G24" i="9"/>
  <c r="G25" i="9"/>
  <c r="E24" i="9"/>
  <c r="E25" i="9"/>
  <c r="C24" i="9"/>
  <c r="C25" i="9"/>
  <c r="C16" i="8"/>
  <c r="C18" i="8"/>
  <c r="C21" i="8"/>
  <c r="C26" i="8"/>
  <c r="E8" i="8"/>
  <c r="E16" i="8"/>
  <c r="E18" i="8"/>
  <c r="E21" i="8"/>
  <c r="E26" i="8"/>
  <c r="G8" i="8"/>
  <c r="G16" i="8"/>
  <c r="G18" i="8"/>
  <c r="G21" i="8"/>
  <c r="G26" i="8"/>
  <c r="I8" i="8"/>
  <c r="I16" i="8"/>
  <c r="I18" i="8"/>
  <c r="I21" i="8"/>
  <c r="I26" i="8"/>
  <c r="K8" i="8"/>
  <c r="K16" i="8"/>
  <c r="K18" i="8"/>
  <c r="K21" i="8"/>
  <c r="K26" i="8"/>
  <c r="M8" i="8"/>
  <c r="M16" i="8"/>
  <c r="M18" i="8"/>
  <c r="M21" i="8"/>
  <c r="M26" i="8"/>
  <c r="O8" i="8"/>
  <c r="O16" i="8"/>
  <c r="O18" i="8"/>
  <c r="O21" i="8"/>
  <c r="O26" i="8"/>
  <c r="Q8" i="8"/>
  <c r="Q16" i="8"/>
  <c r="Q18" i="8"/>
  <c r="Q21" i="8"/>
  <c r="Q26" i="8"/>
  <c r="S8" i="8"/>
  <c r="S16" i="8"/>
  <c r="S18" i="8"/>
  <c r="S21" i="8"/>
  <c r="S26" i="8"/>
  <c r="U8" i="8"/>
  <c r="U16" i="8"/>
  <c r="U18" i="8"/>
  <c r="U21" i="8"/>
  <c r="U26" i="8"/>
  <c r="W8" i="8"/>
  <c r="W16" i="8"/>
  <c r="W18" i="8"/>
  <c r="W21" i="8"/>
  <c r="W26" i="8"/>
  <c r="Y8" i="8"/>
  <c r="Y16" i="8"/>
  <c r="Y18" i="8"/>
  <c r="Y21" i="8"/>
  <c r="Y26" i="8"/>
  <c r="Y21" i="7"/>
  <c r="W21" i="7"/>
  <c r="U21" i="7"/>
  <c r="S21" i="7"/>
  <c r="Q21" i="7"/>
  <c r="O21" i="7"/>
  <c r="M21" i="7"/>
  <c r="K21" i="7"/>
  <c r="I21" i="7"/>
  <c r="G21" i="7"/>
  <c r="E21" i="7"/>
  <c r="C21" i="7"/>
  <c r="Y12" i="7"/>
  <c r="W12" i="7"/>
  <c r="U12" i="7"/>
  <c r="S12" i="7"/>
  <c r="Q12" i="7"/>
  <c r="O12" i="7"/>
  <c r="M12" i="7"/>
  <c r="K12" i="7"/>
  <c r="I12" i="7"/>
  <c r="G12" i="7"/>
  <c r="E12" i="7"/>
  <c r="C12" i="7"/>
  <c r="U20" i="6"/>
  <c r="U23" i="6"/>
  <c r="S20" i="6"/>
  <c r="S23" i="6"/>
  <c r="Q20" i="6"/>
  <c r="O20" i="6"/>
  <c r="M20" i="6"/>
  <c r="K20" i="6"/>
  <c r="I20" i="6"/>
  <c r="G20" i="6"/>
  <c r="E20" i="6"/>
  <c r="C20" i="6"/>
  <c r="AF41" i="5"/>
  <c r="AF47" i="5"/>
  <c r="AF53" i="5"/>
  <c r="AC41" i="5"/>
  <c r="AC47" i="5"/>
  <c r="AC53" i="5"/>
  <c r="Z41" i="5"/>
  <c r="Z47" i="5"/>
  <c r="Z53" i="5"/>
  <c r="W41" i="5"/>
  <c r="W47" i="5"/>
  <c r="W53" i="5"/>
  <c r="AF27" i="5"/>
  <c r="AF20" i="5"/>
  <c r="AF28" i="5"/>
  <c r="AF33" i="5"/>
  <c r="AC27" i="5"/>
  <c r="AC20" i="5"/>
  <c r="AC28" i="5"/>
  <c r="AC33" i="5"/>
  <c r="Z27" i="5"/>
  <c r="Z20" i="5"/>
  <c r="Z28" i="5"/>
  <c r="Z33" i="5"/>
  <c r="W27" i="5"/>
  <c r="W20" i="5"/>
  <c r="W28" i="5"/>
  <c r="W33" i="5"/>
  <c r="U13" i="4"/>
  <c r="U19" i="4"/>
  <c r="U21" i="4"/>
  <c r="S13" i="4"/>
  <c r="S19" i="4"/>
  <c r="S21" i="4"/>
  <c r="Q13" i="4"/>
  <c r="Q19" i="4"/>
  <c r="Q21" i="4"/>
  <c r="U12" i="3"/>
  <c r="U18" i="3"/>
  <c r="U20" i="3"/>
  <c r="U23" i="3"/>
  <c r="U28" i="3"/>
  <c r="U29" i="3"/>
  <c r="U31" i="3"/>
  <c r="U34" i="3"/>
  <c r="S12" i="3"/>
  <c r="S18" i="3"/>
  <c r="S20" i="3"/>
  <c r="S23" i="3"/>
  <c r="S28" i="3"/>
  <c r="S29" i="3"/>
  <c r="S31" i="3"/>
  <c r="S34" i="3"/>
  <c r="Q12" i="3"/>
  <c r="Q18" i="3"/>
  <c r="Q20" i="3"/>
  <c r="Q23" i="3"/>
  <c r="Q28" i="3"/>
  <c r="Q29" i="3"/>
  <c r="Q31" i="3"/>
  <c r="Q34" i="3"/>
</calcChain>
</file>

<file path=xl/sharedStrings.xml><?xml version="1.0" encoding="utf-8"?>
<sst xmlns="http://schemas.openxmlformats.org/spreadsheetml/2006/main" count="881" uniqueCount="379">
  <si>
    <t>The Bank of New York Mellon Corporation</t>
  </si>
  <si>
    <t>Quarterly Financial Trends</t>
  </si>
  <si>
    <t>January 18, 2018</t>
  </si>
  <si>
    <t>Table of Contents</t>
  </si>
  <si>
    <t>Consolidated Results</t>
  </si>
  <si>
    <t>Page</t>
  </si>
  <si>
    <t>Consolidated Corporate Earnings - Quarterly Trend</t>
  </si>
  <si>
    <t>Fee and Other Revenue</t>
  </si>
  <si>
    <t>Average Balances and Interest Rates</t>
  </si>
  <si>
    <t>Noninterest Expense</t>
  </si>
  <si>
    <t>Assets Under Management, Custody and/or Administration and Securities Lending; Key Market Metrics</t>
  </si>
  <si>
    <t>Assets Under Management Net Flows</t>
  </si>
  <si>
    <t>Business Segment Results</t>
  </si>
  <si>
    <t>Investment Management Business - Quarterly Trend</t>
  </si>
  <si>
    <t>Investment Services Business - Quarterly Trend</t>
  </si>
  <si>
    <t>Other Segment - Quarterly Trend</t>
  </si>
  <si>
    <t>Full Year Trends</t>
  </si>
  <si>
    <t>Nonperforming Assets</t>
  </si>
  <si>
    <t>Allowance for Credit Losses, Provision and Net Charge-offs</t>
  </si>
  <si>
    <t>Notes</t>
  </si>
  <si>
    <t>Appendix - GAAP to Non-GAAP Reconciliations</t>
  </si>
  <si>
    <t>THE BANK OF NEW YORK MELLON CORPORATION</t>
  </si>
  <si>
    <t>CONSOLIDATED CORPORATE EARNINGS - 12 Quarter Trend</t>
  </si>
  <si>
    <t>(dollar amounts in millions unless otherwise noted)</t>
  </si>
  <si>
    <t>1st Qtr</t>
  </si>
  <si>
    <t>2nd Qtr</t>
  </si>
  <si>
    <t>3rd Qtr</t>
  </si>
  <si>
    <t>4th Qtr</t>
  </si>
  <si>
    <t>Revenue:</t>
  </si>
  <si>
    <t>Investment services fees</t>
  </si>
  <si>
    <t>Asset servicing</t>
  </si>
  <si>
    <t>Clearing services</t>
  </si>
  <si>
    <t>Issuer services</t>
  </si>
  <si>
    <t>Treasury services</t>
  </si>
  <si>
    <t>Total investment services fees</t>
  </si>
  <si>
    <t>Foreign exchange &amp; other trading revenue</t>
  </si>
  <si>
    <t>Distribution and servicing</t>
  </si>
  <si>
    <t>Financing-related fees</t>
  </si>
  <si>
    <t>Net securities gains</t>
  </si>
  <si>
    <t>Net interest revenue</t>
  </si>
  <si>
    <t>Provision for credit losses</t>
  </si>
  <si>
    <t>Noninterest expense</t>
  </si>
  <si>
    <t>Amortization of intangible assets</t>
  </si>
  <si>
    <t>Merger &amp; integration, litigation and restructuring charges</t>
  </si>
  <si>
    <t>Total noninterest expense</t>
  </si>
  <si>
    <t>Income before taxes</t>
  </si>
  <si>
    <t>Provision for income taxes</t>
  </si>
  <si>
    <t>Net income</t>
  </si>
  <si>
    <t>Preferred stock dividends</t>
  </si>
  <si>
    <t>Net income applicable to common shareholders of The Bank of New York Mellon Corporation</t>
  </si>
  <si>
    <t>Percent of non-US total revenue</t>
  </si>
  <si>
    <t>(a)  The first quarter of 2015 was restated to reflect the retrospective application of adopting new accounting guidance related to Consolidations (ASU 2015-02).</t>
  </si>
  <si>
    <t>(b)  Primarily attributable to noncontrolling interests related to consolidated investment management funds.</t>
  </si>
  <si>
    <t>Note:  See pages 4 through 7 for additional details of revenue/expense items impacting consolidated results.</t>
  </si>
  <si>
    <t>FEE AND OTHER REVENUE - 12 Quarter Trend</t>
  </si>
  <si>
    <t>Investment services fees:</t>
  </si>
  <si>
    <t>Securities lending</t>
  </si>
  <si>
    <t>Foreign exchange and other trading revenue</t>
  </si>
  <si>
    <t>Fee revenue as a percentage of total revenue</t>
  </si>
  <si>
    <t>Average Balances and Interest Rates - 12 Quarter Trend</t>
  </si>
  <si>
    <t>March 31</t>
  </si>
  <si>
    <t>June 30</t>
  </si>
  <si>
    <t>Sept. 30</t>
  </si>
  <si>
    <t>Dec. 31</t>
  </si>
  <si>
    <t>Average</t>
  </si>
  <si>
    <t>(dollar amounts in millions)</t>
  </si>
  <si>
    <t>balance</t>
  </si>
  <si>
    <t>rate</t>
  </si>
  <si>
    <t>Assets</t>
  </si>
  <si>
    <t>Interest-earning assets:</t>
  </si>
  <si>
    <t>Interest-bearing deposits with banks (primarily foreign)</t>
  </si>
  <si>
    <t>Interest-bearing deposits with Federal Reserve &amp; other central banks</t>
  </si>
  <si>
    <t>Federal funds sold and securities purchased under resale agreements</t>
  </si>
  <si>
    <t>Margin loans</t>
  </si>
  <si>
    <t>Non-margin loans:</t>
  </si>
  <si>
    <t>Domestic offices</t>
  </si>
  <si>
    <t>Foreign offices</t>
  </si>
  <si>
    <t>Total non-margin loans</t>
  </si>
  <si>
    <t>Securities:</t>
  </si>
  <si>
    <t>Securities</t>
  </si>
  <si>
    <t>U.S. government obligations</t>
  </si>
  <si>
    <t>U.S. government agency obligations</t>
  </si>
  <si>
    <t>Obligations of states and political subdivisions</t>
  </si>
  <si>
    <t>Other securities</t>
  </si>
  <si>
    <t>Trading securities</t>
  </si>
  <si>
    <t>Total securities</t>
  </si>
  <si>
    <t>Total interest-earning assets</t>
  </si>
  <si>
    <t>Allowance for loan losses</t>
  </si>
  <si>
    <t>Cash and due from banks</t>
  </si>
  <si>
    <t>Other assets</t>
  </si>
  <si>
    <t>Liabilities and total equity</t>
  </si>
  <si>
    <t>Interest-bearing liabilities:</t>
  </si>
  <si>
    <t>Money market rate accounts and demand deposit accounts</t>
  </si>
  <si>
    <t>Savings</t>
  </si>
  <si>
    <t>Other time deposits</t>
  </si>
  <si>
    <t>Total interest-bearing deposits</t>
  </si>
  <si>
    <t>Federal funds purchased and securities sold under repurchase agreements</t>
  </si>
  <si>
    <t>Trading Liabilities</t>
  </si>
  <si>
    <t>Other borrowed funds</t>
  </si>
  <si>
    <t>Payables to customers and broker-dealers</t>
  </si>
  <si>
    <t>Long-term debt</t>
  </si>
  <si>
    <t>Total interest-bearing liabilities</t>
  </si>
  <si>
    <t>Total noninterest-bearing deposits</t>
  </si>
  <si>
    <t>Other liabilities</t>
  </si>
  <si>
    <t>Total The Bank of New York Mellon Corporation Shareholders' Equity</t>
  </si>
  <si>
    <t>Net interest margin - GAAP</t>
  </si>
  <si>
    <t>(a)  The first quarter of 2015 was restated to reflect the retrospective application of adopting new accounting guidance related to Consolidations (ASU 2015-02).</t>
  </si>
  <si>
    <t>(b)  See "Appendix - GAAP to Non-GAAP Reconciliations" beginning on page 17 for the reconciliation of Non-GAAP measures.</t>
  </si>
  <si>
    <t>Note:  Interest and average rates were calculated on a taxable equivalent basis (Non-GAAP), at tax rates of approximately 35%, using dollar amounts in thousands and the actual number of days in the year.</t>
  </si>
  <si>
    <t>NONINTEREST EXPENSE - 12 Quarter Trend</t>
  </si>
  <si>
    <t>2017</t>
  </si>
  <si>
    <t/>
  </si>
  <si>
    <t>Staff</t>
  </si>
  <si>
    <t>Professional, legal and other purchased services</t>
  </si>
  <si>
    <t>Software and equipment</t>
  </si>
  <si>
    <t>Net occupancy</t>
  </si>
  <si>
    <t>Sub-custodian</t>
  </si>
  <si>
    <t>Bank assessment charges</t>
  </si>
  <si>
    <t>Business development</t>
  </si>
  <si>
    <t>Other</t>
  </si>
  <si>
    <t>Merger &amp; integration, litigation and restructuring (recoveries) charges</t>
  </si>
  <si>
    <t>Total noninterest expense - GAAP</t>
  </si>
  <si>
    <t>Memo:</t>
  </si>
  <si>
    <t>Full-time employees at period-end</t>
  </si>
  <si>
    <t>(a)  See "Appendix - GAAP to Non-GAAP Reconciliations" beginning on page 17 for the reconciliation of Non-GAAP measures.</t>
  </si>
  <si>
    <t>ASSETS UNDER MANAGEMENT, CUSTODY AND/OR ADMINISTRATION AND SECURITIES LENDING; KEY MARKET METRICS - 12 Quarter Trend</t>
  </si>
  <si>
    <t>2015</t>
  </si>
  <si>
    <t>2016</t>
  </si>
  <si>
    <t>(dollar amounts in billions unless otherwise noted)</t>
  </si>
  <si>
    <t>Institutional</t>
  </si>
  <si>
    <t>Mutual Funds</t>
  </si>
  <si>
    <t>Private Client</t>
  </si>
  <si>
    <t>Assets under management</t>
  </si>
  <si>
    <t>(b)</t>
  </si>
  <si>
    <t>Equity</t>
  </si>
  <si>
    <t>Fixed income</t>
  </si>
  <si>
    <t>Index</t>
  </si>
  <si>
    <t>Multi-asset and alternative investments</t>
  </si>
  <si>
    <t>Cash</t>
  </si>
  <si>
    <t>Total AUM</t>
  </si>
  <si>
    <t>Key Market Metrics</t>
  </si>
  <si>
    <t>S&amp;P 500 Index - daily average</t>
  </si>
  <si>
    <t>FTSE 100 Index-daily average</t>
  </si>
  <si>
    <t>MSCI EAFE-daily average</t>
  </si>
  <si>
    <t>Average interest on excess reserves paid by the Federal Reserve</t>
  </si>
  <si>
    <t>Foreign exchange rates vs. U.S. dollar:</t>
  </si>
  <si>
    <t>British pound - average rate</t>
  </si>
  <si>
    <t>Euro - average rate</t>
  </si>
  <si>
    <t>(a)  Excludes securities lending cash management assets and assets managed in the Investment Services business.  In the third quarter of 2015, prior period AUM was restated to reflect the reclassification of Meriten from the Investment Management business to the Other segment.</t>
  </si>
  <si>
    <t>(b)  Preliminary.</t>
  </si>
  <si>
    <t>(c)  In the first quarter of 2017, the AUM in our Wealth Management business and our multi-class funds has been reclassified to multi-asset and alternative investments. This reclassification does not change total AUM. All prior periods have been restated.</t>
  </si>
  <si>
    <t>(d)  Includes currency overlay assets under management.</t>
  </si>
  <si>
    <t>(g)  Period end.</t>
  </si>
  <si>
    <t>(h)  Unhedged in U.S. dollar terms.</t>
  </si>
  <si>
    <t>(i)  The JP Morgan G7 Volatility Index is based on the implied volatility in 3-month currency options.</t>
  </si>
  <si>
    <t>ASSETS UNDER MANAGEMENT NET FLOWS - 12 Quarter Trend</t>
  </si>
  <si>
    <t>(dollar amounts in billions)</t>
  </si>
  <si>
    <t>Net inflows (outflows):</t>
  </si>
  <si>
    <t>Long-term strategies:</t>
  </si>
  <si>
    <t>Total long-term active inflows (outflows)</t>
  </si>
  <si>
    <t>Total long-term strategies inflows (outflows)</t>
  </si>
  <si>
    <t>Short-term strategies:</t>
  </si>
  <si>
    <t>Total net inflows (outflows)</t>
  </si>
  <si>
    <t>Net market impact / Other</t>
  </si>
  <si>
    <t>Net currency impact</t>
  </si>
  <si>
    <t>Acquisitions</t>
  </si>
  <si>
    <t>Ending balance of AUM</t>
  </si>
  <si>
    <t>(d)</t>
  </si>
  <si>
    <t>(b)  In the first quarter of 2017, the AUM in our Wealth Management business and our multi-class funds has been reclassified to multi-asset and alternative investments. This reclassification does not change total AUM. All prior periods have been restated.</t>
  </si>
  <si>
    <t>(c)  Includes currency overlay assets under management.</t>
  </si>
  <si>
    <t>(d)  Preliminary.</t>
  </si>
  <si>
    <t>`</t>
  </si>
  <si>
    <t>INVESTMENT MANAGEMENT BUSINESS - 12 Quarter Trend</t>
  </si>
  <si>
    <t>Investment management fees:</t>
  </si>
  <si>
    <t>Mutual funds</t>
  </si>
  <si>
    <t>Institutional clients</t>
  </si>
  <si>
    <t>Wealth management</t>
  </si>
  <si>
    <t>Performance fees</t>
  </si>
  <si>
    <t>Investment management and performance fees</t>
  </si>
  <si>
    <t>Total revenue</t>
  </si>
  <si>
    <t>Noninterest expense (ex. amortization of intangible assets)</t>
  </si>
  <si>
    <t>Income before taxes</t>
  </si>
  <si>
    <t>Income before taxes (ex. intangible amortization) - Non-GAAP</t>
  </si>
  <si>
    <t>Average assets</t>
  </si>
  <si>
    <t>(c)</t>
  </si>
  <si>
    <t>Pre-tax operating margin</t>
  </si>
  <si>
    <t>(a)  Total fee and other revenue includes the impact of the consolidated investment management funds, net of noncontrolling interests.  Additionally, other revenue includes asset servicing, treasury services, foreign exchange and other trading revenue and investment and other income.</t>
  </si>
  <si>
    <t>(b)  Excludes securities lending cash management assets and assets managed in the Investment Services business.  In the third quarter of 2015, prior period AUM was restated to reflect the reclassification of Meriten from the Investment Management business to the Other segment.</t>
  </si>
  <si>
    <t>(c)  Preliminary.</t>
  </si>
  <si>
    <t>INVESTMENT SERVICES BUSINESS - 12 Quarter Trend</t>
  </si>
  <si>
    <t>Asset servicing - ex. securities lending</t>
  </si>
  <si>
    <t>Securities lending revenue</t>
  </si>
  <si>
    <t>Total fee and other revenue</t>
  </si>
  <si>
    <t>Total revenue</t>
  </si>
  <si>
    <t>Income before taxes (ex. amortization of intangible assets) - Non-GAAP</t>
  </si>
  <si>
    <t>Average loans</t>
  </si>
  <si>
    <t>Average deposits</t>
  </si>
  <si>
    <t>Adjusted pre-tax operating margin (ex. provision for credit losses and intangible amortization) - Non-GAAP</t>
  </si>
  <si>
    <t>Investment services fees as a percentage of noninterest expense (ex. amortization of intangible assets)</t>
  </si>
  <si>
    <t>(a)  Other revenue includes investment management fees, financing-related fees, distribution and servicing revenue and investment and other income.</t>
  </si>
  <si>
    <t>OTHER SEGMENT - 12 Quarter Trend</t>
  </si>
  <si>
    <t>Fee and other revenue</t>
  </si>
  <si>
    <t>Net interest revenue (expense)</t>
  </si>
  <si>
    <t>Noninterest expense (ex. amortization of intangible assets, M&amp;I and restructuring (recoveries) charges)</t>
  </si>
  <si>
    <t>M&amp;I and restructuring (recoveries) charges</t>
  </si>
  <si>
    <t>Income (loss) before taxes</t>
  </si>
  <si>
    <t>Income (loss) before taxes (ex. amortization of intangible assets, M&amp;I and restructuring (recoveries) charges) - Non-GAAP</t>
  </si>
  <si>
    <t>Average loans and leases</t>
  </si>
  <si>
    <t>Average assets</t>
  </si>
  <si>
    <t>THE BANK OF NEW YORK MELLON CORPORATION BUSINESSES</t>
  </si>
  <si>
    <t>Investment Management</t>
  </si>
  <si>
    <t>Investment Services</t>
  </si>
  <si>
    <t>Investment management fees</t>
  </si>
  <si>
    <t>Investment and other income</t>
  </si>
  <si>
    <t>(a)</t>
  </si>
  <si>
    <t>Total fee revenue</t>
  </si>
  <si>
    <t>Net securities gains (losses)</t>
  </si>
  <si>
    <t>Income (loss) before taxes and noncontrolling interest</t>
  </si>
  <si>
    <t>Income (loss) before taxes (ex. amortization of intangible assets) - Non-GAAP</t>
  </si>
  <si>
    <t>Average loans</t>
  </si>
  <si>
    <t>N/M</t>
  </si>
  <si>
    <t>Note:  See pages 10 through 12 for businesses results.</t>
  </si>
  <si>
    <t>N/M - Not meaningful</t>
  </si>
  <si>
    <t>NONPERFORMING ASSETS - 12 Quarter Trend</t>
  </si>
  <si>
    <t>Nonperforming loans:</t>
  </si>
  <si>
    <t>Other residential mortgages</t>
  </si>
  <si>
    <t>Wealth management loans and mortgages</t>
  </si>
  <si>
    <t>Commercial real estate</t>
  </si>
  <si>
    <t>Lease financing</t>
  </si>
  <si>
    <t>Commercial</t>
  </si>
  <si>
    <t>Financial institutions</t>
  </si>
  <si>
    <t>Total nonperforming loans</t>
  </si>
  <si>
    <t>Other assets owned</t>
  </si>
  <si>
    <t>Nonperforming assets ratio</t>
  </si>
  <si>
    <t>Nonperforming assets ratio excluding margin loans</t>
  </si>
  <si>
    <t>Allowance for loan losses/nonperforming loans</t>
  </si>
  <si>
    <t>Allowance for loan losses/nonperforming assets</t>
  </si>
  <si>
    <t>Total allowance for credit losses/nonperforming loans</t>
  </si>
  <si>
    <t>Total allowance for credit losses/nonperforming assets</t>
  </si>
  <si>
    <t>(a)  Loans of consolidated investment management funds are not part of BNY Mellon's loan portfolio.  In 2Q15, BNY Mellon adopted the new accounting guidance included in ASU 2015-02, Consolidations.  As a result, we deconsolidated substantially all of the loans of consolidated investment management funds retroactively to Jan.1, 2015. </t>
  </si>
  <si>
    <t>ALLOWANCE FOR CREDIT LOSSES, PROVISION AND NET CHARGE-OFFS - 12 Quarter Trend</t>
  </si>
  <si>
    <t>Allowance for credit losses:</t>
  </si>
  <si>
    <t>Allowance for credit losses</t>
  </si>
  <si>
    <t>Allowance for lending-related commitments</t>
  </si>
  <si>
    <t>Allowance for credit losses - beginning of period</t>
  </si>
  <si>
    <t>Net (charge-offs) recoveries:</t>
  </si>
  <si>
    <t>Charge-offs</t>
  </si>
  <si>
    <t>Recoveries</t>
  </si>
  <si>
    <t>Total net (charge-offs) recoveries</t>
  </si>
  <si>
    <t>Allowance for credit losses - end of period</t>
  </si>
  <si>
    <t>Allowance for loan losses as a percentage of total loans</t>
  </si>
  <si>
    <t>Notes:</t>
  </si>
  <si>
    <t>The following transactions/changes have impacted the reporting of our results:</t>
  </si>
  <si>
    <t>In the first quarter of 2016, results of credit-related activities were reclassified from the Other segment to the Investment Services segment.  Also, concurrent with this reclassification, the provision for credit losses associated with the respective credit portfolios is now reflected in each business segment.  All prior periods have been restated.</t>
  </si>
  <si>
    <t>Beginning in the first quarter of 2016, we revised the net interest revenue for our business to reflect adjustments to our transfer pricing methodology to better reflect the value of certain deposits. This change did not impact the consolidated results.</t>
  </si>
  <si>
    <t>Beginning in the first quarter of 2016, we refined the expense allocation process for indirect expenses to simplify the expenses recorded in the Other segment to include only expenses not directly attributable to the Investment Management and Investment Services operations.  This change did not impact the consolidated results.</t>
  </si>
  <si>
    <t>In the third quarter of 2015, results of Meriten were reclassified from the Investment Management business to the Other segment.  Meriten Investment Management was sold in July 2015.</t>
  </si>
  <si>
    <t>The first quarter of 2015 was restated to reflect the retrospective application of adopting new accounting guidance related to Consolidations (ASU 2015-02).</t>
  </si>
  <si>
    <t>Certain immaterial reclassifications/revisions have been made to prior periods to place them on a basis comparable with the current period's presentation.</t>
  </si>
  <si>
    <t>In businesses where average deposits are greater than average loans, average assets include an allocation of investment securities equal to the difference.</t>
  </si>
  <si>
    <t>Quarterly return on common and tangible common equity ratios are annualized.</t>
  </si>
  <si>
    <t>Non-GAAP Measures:</t>
  </si>
  <si>
    <t>Certain Non-GAAP measures are included in this document.  These measures are used by management to monitor financial performance, both on a company-wide and on a business basis.  These Non-GAAP measures relate to certain revenue/expense categories, impairment charge(recovery) related to Sentinel, percentages and ratios as described in footnotes.  For further information, see "Supplemental information -- Explanation of GAAP and Non-GAAP Financial Measures" in the Quarterly Earnings Release.  Also, see "Appendix - GAAP to Non-GAAP Reconciliations" beginning on page 17 for the reconciliation of Non-GAAP measures.  Summations may not equal due to rounding.  As a result of our rounding convention and reclassifications noted above, differences may exist between the business trends data versus business data in the Form 10-Qs or other reports filed with the SEC.</t>
  </si>
  <si>
    <t>SUPPLEMENTAL INFORMATION – EXPLANATION OF GAAP AND NON-GAAP FINANCIAL MEASURES</t>
  </si>
  <si>
    <t>BNY Mellon has included in these Quarterly Financial Trends certain Non-GAAP financial measures based on tangible common shareholders’ equity. The tangible common shareholders’ equity ratio, which excludes goodwill and intangible assets, net of deferred tax liabilities, includes changes in investment securities valuations which are reflected in total shareholders’ equity.  BNY Mellon believes that the return on tangible common equity measure, which excludes goodwill and intangible assets net of deferred tax liabilities, is a useful additional measure for investors because it presents a measure of those assets that can generate income.</t>
  </si>
  <si>
    <t>BNY Mellon has presented revenue measures, which exclude the effect of noncontrolling interests related to consolidated investment management funds, and expense measures, which exclude M&amp;I, litigation and restructuring charges and amortization of intangible assets.  Return on tangible common equity and operating margin measures, which exclude some or all of these items, as well as the impairment charge(recovery) related to Sentinel, are also presented.  Operating margin measures may also exclude the provision for credit losses and distribution and servicing expense.  BNY Mellon believes that these measures are useful to investors because they permit a focus on period-to-period comparisons, which relate to the ability of BNY Mellon to enhance revenues and limit expenses in circumstances where such matters are within BNY Mellon’s control.  M&amp;I expenses primarily relate to acquisitions and generally continue for approximately three years after the transaction.  Litigation charges represent accruals for loss contingencies that are both probable and reasonably estimable, but exclude standard business-related legal fees.  Restructuring charges relate to our streamlining actions and Operational Excellence Initiatives.  Excluding these charges mentioned above permits investors to view expenses on a basis consistent with how management views the business.</t>
  </si>
  <si>
    <t>The presentation of income (loss) from consolidated investment management funds, net of net income (loss) attributable to noncontrolling interests related to the consolidation of certain investment management funds permits investors to view revenue on a basis consistent with how management views the business.  BNY Mellon believes that these presentations, as a supplement to GAAP information, give investors a clearer picture of the results of its primary businesses.</t>
  </si>
  <si>
    <t>Net interest revenue (FTE) – Non-GAAP and net interest margin (FTE) – Non-GAAP include the tax equivalent adjustments on tax-exempt income which allows for comparisons of amounts arising from both taxable and tax-exempt sources and is consistent with industry practice.  The adjustment to an FTE basis has no impact on net income.</t>
  </si>
  <si>
    <t>PRE-TAX OPERATING MARGIN RATIO RECONCILIATION - 12 QUARTER TREND</t>
  </si>
  <si>
    <t>Income before income taxes – GAAP</t>
  </si>
  <si>
    <t>Less: Net income (loss) attributable to noncontrolling interests of consolidated investment management funds</t>
  </si>
  <si>
    <t>Add:   Amortization of intangible assets</t>
  </si>
  <si>
    <t>M&amp;I, litigation and restructuring charges (recoveries)</t>
  </si>
  <si>
    <t>Impairment charge (recovery) related to Sentinel</t>
  </si>
  <si>
    <t>Fee and other revenue – GAAP</t>
  </si>
  <si>
    <t>Income (loss) from consolidated investment management funds – GAAP</t>
  </si>
  <si>
    <t>Net interest revenue – GAAP</t>
  </si>
  <si>
    <t>Total revenue – GAAP</t>
  </si>
  <si>
    <t>(a)  Non-GAAP information for all periods presented excludes net income (loss) attributable to noncontrolling interests of consolidated investment management funds, amortization of intangible assets and M&amp;I, litigation and restructuring charges. Non-GAAP information for 4Q15 also excludes the impairment charge related to a court decision regarding Sentinel.  Non-GAAP information for 3Q16 also excludes a recovery of the previously impaired Sentinel loan.</t>
  </si>
  <si>
    <t>(b)  Income before taxes divided by total revenue.</t>
  </si>
  <si>
    <t>RETURN ON TANGIBLE COMMON EQUITY RECONCILIATION - 12 QUARTER TREND</t>
  </si>
  <si>
    <t>Net income applicable to common shareholders of The Bank of New York Mellon Corporation – GAAP</t>
  </si>
  <si>
    <t>Add:  Amortization of intangible assets</t>
  </si>
  <si>
    <t>Less: Tax impact of amortization of intangible assets</t>
  </si>
  <si>
    <t>Net income applicable to common shareholders of The Bank of New York Mellon Corporation excluding amortization of intangible assets – Non-GAAP</t>
  </si>
  <si>
    <t>Average common shareholders’ equity</t>
  </si>
  <si>
    <t>Less: Average goodwill</t>
  </si>
  <si>
    <t>Average intangible assets</t>
  </si>
  <si>
    <t>Average tangible common shareholders’ equity – Non-GAAP</t>
  </si>
  <si>
    <t>(b) Quarterly returns are annualized.</t>
  </si>
  <si>
    <t>NONINTEREST EXPENSE RECONCILIATION - 12 QUARTER TREND</t>
  </si>
  <si>
    <t>Total noninterest expense -GAAP</t>
  </si>
  <si>
    <t>Less: Amortization of intangible assets</t>
  </si>
  <si>
    <t>Total noninterest expense excluding amortization of intangible assets and M&amp;I, litigation and restructuring charges (recoveries) - Non-GAAP</t>
  </si>
  <si>
    <t>PRE-TAX OPERATING MARGIN - INVESTMENT MANAGEMENT BUSINESS - 12 QUARTER TREND</t>
  </si>
  <si>
    <t>Add:  Amortization of intangible assets</t>
  </si>
  <si>
    <t>Adjusted income before income taxes excluding amortization of intangible assets and provision for credit losses – Non-GAAP</t>
  </si>
  <si>
    <t>Less:  Distribution and servicing expense</t>
  </si>
  <si>
    <t>Adjusted total revenue net of distribution and servicing expense – Non-GAAP</t>
  </si>
  <si>
    <t>(a)  Income before taxes divided by total revenue.</t>
  </si>
  <si>
    <t>NET INTEREST MARGIN RECONCILIATION - 12 QUARTER TREND</t>
  </si>
  <si>
    <t>Net interest revenue - GAAP</t>
  </si>
  <si>
    <t>Add: Tax equivalent adjustment</t>
  </si>
  <si>
    <t>Net interest revenue - (FTE) - Non-GAAP</t>
  </si>
  <si>
    <t>Average interest-earning assets</t>
  </si>
  <si>
    <t>(a)  Net interest margin is annualized.</t>
  </si>
  <si>
    <r>
      <t>Investment management and performance fees</t>
    </r>
    <r>
      <rPr>
        <i/>
        <sz val="8"/>
        <color rgb="FF000000"/>
        <rFont val="Arial"/>
        <family val="2"/>
      </rPr>
      <t xml:space="preserve"> (a)</t>
    </r>
  </si>
  <si>
    <r>
      <t xml:space="preserve">Investment and other income </t>
    </r>
    <r>
      <rPr>
        <i/>
        <sz val="8"/>
        <color rgb="FF000000"/>
        <rFont val="Arial"/>
        <family val="2"/>
      </rPr>
      <t>(a)</t>
    </r>
  </si>
  <si>
    <r>
      <t xml:space="preserve">Total fee revenue </t>
    </r>
    <r>
      <rPr>
        <i/>
        <sz val="8"/>
        <color rgb="FF000000"/>
        <rFont val="Arial"/>
        <family val="2"/>
      </rPr>
      <t>(a)</t>
    </r>
  </si>
  <si>
    <r>
      <t xml:space="preserve">Total fee and other revenue </t>
    </r>
    <r>
      <rPr>
        <i/>
        <sz val="8"/>
        <color rgb="FF000000"/>
        <rFont val="Arial"/>
        <family val="2"/>
      </rPr>
      <t>(a)</t>
    </r>
  </si>
  <si>
    <r>
      <t xml:space="preserve">Income (loss) from consolidated investment management funds </t>
    </r>
    <r>
      <rPr>
        <i/>
        <sz val="8"/>
        <color rgb="FF000000"/>
        <rFont val="Arial"/>
        <family val="2"/>
      </rPr>
      <t>(a)</t>
    </r>
  </si>
  <si>
    <r>
      <t xml:space="preserve">Total revenue </t>
    </r>
    <r>
      <rPr>
        <i/>
        <sz val="8"/>
        <color rgb="FF000000"/>
        <rFont val="Arial"/>
        <family val="2"/>
      </rPr>
      <t>(a)</t>
    </r>
  </si>
  <si>
    <r>
      <t>Net income (loss) attributable to noncontrolling interest</t>
    </r>
    <r>
      <rPr>
        <i/>
        <sz val="8"/>
        <color rgb="FF000000"/>
        <rFont val="Arial"/>
        <family val="2"/>
      </rPr>
      <t xml:space="preserve"> (a)(b)</t>
    </r>
  </si>
  <si>
    <r>
      <t xml:space="preserve">Earnings per share </t>
    </r>
    <r>
      <rPr>
        <i/>
        <sz val="8"/>
        <color rgb="FF000000"/>
        <rFont val="Arial"/>
        <family val="2"/>
      </rPr>
      <t>(c)</t>
    </r>
  </si>
  <si>
    <r>
      <t xml:space="preserve">Pre-tax operating margin </t>
    </r>
    <r>
      <rPr>
        <i/>
        <sz val="8"/>
        <color rgb="FF000000"/>
        <rFont val="Arial"/>
        <family val="2"/>
      </rPr>
      <t>(a)</t>
    </r>
  </si>
  <si>
    <r>
      <t xml:space="preserve">Adjusted pre-tax operating margin - Non-GAAP </t>
    </r>
    <r>
      <rPr>
        <i/>
        <sz val="8"/>
        <color rgb="FF000000"/>
        <rFont val="Arial"/>
        <family val="2"/>
      </rPr>
      <t>(a)(d)</t>
    </r>
  </si>
  <si>
    <r>
      <t xml:space="preserve">Return on common equity </t>
    </r>
    <r>
      <rPr>
        <i/>
        <sz val="8"/>
        <color rgb="FF000000"/>
        <rFont val="Arial"/>
        <family val="2"/>
      </rPr>
      <t>(annualized)</t>
    </r>
    <r>
      <rPr>
        <sz val="8"/>
        <color rgb="FF000000"/>
        <rFont val="Arial"/>
        <family val="2"/>
      </rPr>
      <t xml:space="preserve"> - GAAP</t>
    </r>
  </si>
  <si>
    <r>
      <t xml:space="preserve">Return on tangible common equity </t>
    </r>
    <r>
      <rPr>
        <i/>
        <sz val="8"/>
        <color rgb="FF000000"/>
        <rFont val="Arial"/>
        <family val="2"/>
      </rPr>
      <t>(annualized)</t>
    </r>
    <r>
      <rPr>
        <sz val="8"/>
        <color rgb="FF000000"/>
        <rFont val="Arial"/>
        <family val="2"/>
      </rPr>
      <t xml:space="preserve"> - Non-GAAP </t>
    </r>
    <r>
      <rPr>
        <i/>
        <sz val="8"/>
        <color rgb="FF000000"/>
        <rFont val="Arial"/>
        <family val="2"/>
      </rPr>
      <t>(d)</t>
    </r>
  </si>
  <si>
    <r>
      <t xml:space="preserve">Investment management and performance fees </t>
    </r>
    <r>
      <rPr>
        <i/>
        <sz val="9"/>
        <color rgb="FF000000"/>
        <rFont val="Arial"/>
        <family val="2"/>
      </rPr>
      <t>(a)</t>
    </r>
  </si>
  <si>
    <r>
      <t xml:space="preserve">Investment and other income </t>
    </r>
    <r>
      <rPr>
        <i/>
        <sz val="9"/>
        <color rgb="FF000000"/>
        <rFont val="Arial"/>
        <family val="2"/>
      </rPr>
      <t>(a)</t>
    </r>
  </si>
  <si>
    <r>
      <t>Total fee revenue</t>
    </r>
    <r>
      <rPr>
        <i/>
        <sz val="9"/>
        <color rgb="FF000000"/>
        <rFont val="Arial"/>
        <family val="2"/>
      </rPr>
      <t xml:space="preserve"> (a)</t>
    </r>
  </si>
  <si>
    <r>
      <t xml:space="preserve">Total fee and other revenue </t>
    </r>
    <r>
      <rPr>
        <i/>
        <sz val="9"/>
        <color rgb="FF000000"/>
        <rFont val="Arial"/>
        <family val="2"/>
      </rPr>
      <t>(a)</t>
    </r>
  </si>
  <si>
    <r>
      <t xml:space="preserve">Total noninterest expense excluding amortization of intangible assets and M&amp;I, litigation and restructuring (recoveries) charges - Non-GAAP </t>
    </r>
    <r>
      <rPr>
        <i/>
        <sz val="9"/>
        <color rgb="FF000000"/>
        <rFont val="Arial"/>
        <family val="2"/>
      </rPr>
      <t>(a)</t>
    </r>
  </si>
  <si>
    <r>
      <t xml:space="preserve">Assets under management at period end: </t>
    </r>
    <r>
      <rPr>
        <i/>
        <sz val="9"/>
        <color rgb="FF000000"/>
        <rFont val="Arial"/>
        <family val="2"/>
      </rPr>
      <t>(a)</t>
    </r>
  </si>
  <si>
    <r>
      <t>AUM at period end, by product type:</t>
    </r>
    <r>
      <rPr>
        <i/>
        <sz val="9"/>
        <color rgb="FF000000"/>
        <rFont val="Arial"/>
        <family val="2"/>
      </rPr>
      <t xml:space="preserve"> (a)(c)</t>
    </r>
  </si>
  <si>
    <r>
      <t xml:space="preserve">Liability-driven investments </t>
    </r>
    <r>
      <rPr>
        <i/>
        <sz val="9"/>
        <color rgb="FF000000"/>
        <rFont val="Arial"/>
        <family val="2"/>
      </rPr>
      <t>(d)</t>
    </r>
  </si>
  <si>
    <r>
      <t xml:space="preserve">Assets under custody and/or administration at period end (in trillions) </t>
    </r>
    <r>
      <rPr>
        <i/>
        <sz val="9"/>
        <color rgb="FF000000"/>
        <rFont val="Arial"/>
        <family val="2"/>
      </rPr>
      <t>(e)</t>
    </r>
  </si>
  <si>
    <r>
      <t>Market value of securities on loan at period end</t>
    </r>
    <r>
      <rPr>
        <i/>
        <sz val="9"/>
        <color rgb="FF000000"/>
        <rFont val="Arial"/>
        <family val="2"/>
      </rPr>
      <t xml:space="preserve"> (f)</t>
    </r>
  </si>
  <si>
    <r>
      <t>S&amp;P 500 Index</t>
    </r>
    <r>
      <rPr>
        <i/>
        <sz val="9"/>
        <color rgb="FF000000"/>
        <rFont val="Arial"/>
        <family val="2"/>
      </rPr>
      <t xml:space="preserve"> (g)</t>
    </r>
  </si>
  <si>
    <r>
      <t>FTSE 100 Index</t>
    </r>
    <r>
      <rPr>
        <i/>
        <sz val="9"/>
        <color rgb="FF000000"/>
        <rFont val="Arial"/>
        <family val="2"/>
      </rPr>
      <t xml:space="preserve"> (g)</t>
    </r>
  </si>
  <si>
    <r>
      <t xml:space="preserve">MSCI EAFE </t>
    </r>
    <r>
      <rPr>
        <i/>
        <sz val="9"/>
        <color rgb="FF000000"/>
        <rFont val="Arial"/>
        <family val="2"/>
      </rPr>
      <t>(g)</t>
    </r>
  </si>
  <si>
    <r>
      <t>Barclays Capital Global Aggregate Bond</t>
    </r>
    <r>
      <rPr>
        <vertAlign val="superscript"/>
        <sz val="9"/>
        <color rgb="FF000000"/>
        <rFont val="Arial"/>
        <family val="2"/>
      </rPr>
      <t>SM</t>
    </r>
    <r>
      <rPr>
        <sz val="9"/>
        <color rgb="FF000000"/>
        <rFont val="Arial"/>
        <family val="2"/>
      </rPr>
      <t xml:space="preserve"> Index </t>
    </r>
    <r>
      <rPr>
        <i/>
        <sz val="9"/>
        <color rgb="FF000000"/>
        <rFont val="Arial"/>
        <family val="2"/>
      </rPr>
      <t>(g)(h)</t>
    </r>
  </si>
  <si>
    <r>
      <t xml:space="preserve">NYSE &amp; NASDAQ Share Volume </t>
    </r>
    <r>
      <rPr>
        <i/>
        <sz val="9"/>
        <color rgb="FF000000"/>
        <rFont val="Arial"/>
        <family val="2"/>
      </rPr>
      <t>(in billions)</t>
    </r>
  </si>
  <si>
    <r>
      <t xml:space="preserve">JP Morgan G7 Volatility Index - daily average </t>
    </r>
    <r>
      <rPr>
        <i/>
        <sz val="9"/>
        <color rgb="FF000000"/>
        <rFont val="Arial"/>
        <family val="2"/>
      </rPr>
      <t>(i)</t>
    </r>
  </si>
  <si>
    <r>
      <t xml:space="preserve">British pound </t>
    </r>
    <r>
      <rPr>
        <i/>
        <sz val="9"/>
        <color rgb="FF000000"/>
        <rFont val="Arial"/>
        <family val="2"/>
      </rPr>
      <t>(g)</t>
    </r>
  </si>
  <si>
    <r>
      <t xml:space="preserve">Euro </t>
    </r>
    <r>
      <rPr>
        <i/>
        <sz val="9"/>
        <color rgb="FF000000"/>
        <rFont val="Arial"/>
        <family val="2"/>
      </rPr>
      <t>(g)</t>
    </r>
  </si>
  <si>
    <r>
      <t xml:space="preserve">Beginning balance of AUM </t>
    </r>
    <r>
      <rPr>
        <i/>
        <sz val="9"/>
        <color rgb="FF000000"/>
        <rFont val="Arial"/>
        <family val="2"/>
      </rPr>
      <t>(a)(b)</t>
    </r>
  </si>
  <si>
    <r>
      <t xml:space="preserve">Liability-driven investments </t>
    </r>
    <r>
      <rPr>
        <i/>
        <sz val="9"/>
        <color rgb="FF000000"/>
        <rFont val="Arial"/>
        <family val="2"/>
      </rPr>
      <t>(c)</t>
    </r>
  </si>
  <si>
    <r>
      <t xml:space="preserve">Total investment management fees </t>
    </r>
    <r>
      <rPr>
        <i/>
        <sz val="9"/>
        <color rgb="FF000000"/>
        <rFont val="Arial"/>
        <family val="2"/>
      </rPr>
      <t>(a)</t>
    </r>
  </si>
  <si>
    <r>
      <t xml:space="preserve">Other </t>
    </r>
    <r>
      <rPr>
        <i/>
        <sz val="9"/>
        <color rgb="FF000000"/>
        <rFont val="Arial"/>
        <family val="2"/>
      </rPr>
      <t xml:space="preserve">(a) </t>
    </r>
  </si>
  <si>
    <r>
      <t xml:space="preserve">Assets under management at period end </t>
    </r>
    <r>
      <rPr>
        <i/>
        <sz val="9"/>
        <color rgb="FF000000"/>
        <rFont val="Arial"/>
        <family val="2"/>
      </rPr>
      <t>(in billions) (b)</t>
    </r>
  </si>
  <si>
    <r>
      <t>Adjusted pre-tax operating margin</t>
    </r>
    <r>
      <rPr>
        <i/>
        <sz val="9"/>
        <color rgb="FF000000"/>
        <rFont val="Arial"/>
        <family val="2"/>
      </rPr>
      <t xml:space="preserve"> </t>
    </r>
    <r>
      <rPr>
        <sz val="9"/>
        <color rgb="FF000000"/>
        <rFont val="Arial"/>
        <family val="2"/>
      </rPr>
      <t>- Non-GAAP</t>
    </r>
    <r>
      <rPr>
        <i/>
        <sz val="9"/>
        <color rgb="FF000000"/>
        <rFont val="Arial"/>
        <family val="2"/>
      </rPr>
      <t xml:space="preserve"> (d)</t>
    </r>
  </si>
  <si>
    <r>
      <t xml:space="preserve">Other </t>
    </r>
    <r>
      <rPr>
        <i/>
        <sz val="9"/>
        <color rgb="FF000000"/>
        <rFont val="Arial"/>
        <family val="2"/>
      </rPr>
      <t>(a)</t>
    </r>
  </si>
  <si>
    <r>
      <t>Assets under custody and/or administration at period end</t>
    </r>
    <r>
      <rPr>
        <i/>
        <sz val="9"/>
        <color rgb="FF000000"/>
        <rFont val="Arial"/>
        <family val="2"/>
      </rPr>
      <t xml:space="preserve"> (in trillions) (b)</t>
    </r>
  </si>
  <si>
    <r>
      <t xml:space="preserve">Market value of securities on loan at period end </t>
    </r>
    <r>
      <rPr>
        <i/>
        <sz val="9"/>
        <color rgb="FF000000"/>
        <rFont val="Arial"/>
        <family val="2"/>
      </rPr>
      <t>(in billions) (d)</t>
    </r>
  </si>
  <si>
    <r>
      <t xml:space="preserve">Total nonperforming assets </t>
    </r>
    <r>
      <rPr>
        <i/>
        <sz val="9"/>
        <color rgb="FF000000"/>
        <rFont val="Arial"/>
        <family val="2"/>
      </rPr>
      <t>(a)</t>
    </r>
  </si>
  <si>
    <r>
      <t>Income before income taxes, as adjusted – Non-GAAP</t>
    </r>
    <r>
      <rPr>
        <i/>
        <sz val="9"/>
        <color rgb="FF000000"/>
        <rFont val="Arial"/>
        <family val="2"/>
      </rPr>
      <t xml:space="preserve"> (a)</t>
    </r>
  </si>
  <si>
    <r>
      <t>Total revenue, as adjusted – Non-GAAP</t>
    </r>
    <r>
      <rPr>
        <i/>
        <sz val="9"/>
        <color rgb="FF000000"/>
        <rFont val="Arial"/>
        <family val="2"/>
      </rPr>
      <t xml:space="preserve"> (a)</t>
    </r>
  </si>
  <si>
    <r>
      <t>Pre-tax operating margin</t>
    </r>
    <r>
      <rPr>
        <i/>
        <sz val="9"/>
        <color rgb="FF000000"/>
        <rFont val="Arial"/>
        <family val="2"/>
      </rPr>
      <t xml:space="preserve"> - GAAP (b)(c)</t>
    </r>
  </si>
  <si>
    <r>
      <t xml:space="preserve">Adjusted pre-tax operating margin – Non-GAAP </t>
    </r>
    <r>
      <rPr>
        <i/>
        <sz val="9"/>
        <color rgb="FF000000"/>
        <rFont val="Arial"/>
        <family val="2"/>
      </rPr>
      <t>(a)(b)(c)</t>
    </r>
  </si>
  <si>
    <r>
      <t xml:space="preserve">Add:  Deferred tax liability – tax deductible goodwill </t>
    </r>
    <r>
      <rPr>
        <i/>
        <sz val="9"/>
        <color rgb="FF000000"/>
        <rFont val="Arial"/>
        <family val="2"/>
      </rPr>
      <t>(a)</t>
    </r>
  </si>
  <si>
    <r>
      <t xml:space="preserve">Deferred tax liability – intangible assets </t>
    </r>
    <r>
      <rPr>
        <i/>
        <sz val="9"/>
        <color rgb="FF000000"/>
        <rFont val="Arial"/>
        <family val="2"/>
      </rPr>
      <t>(a)</t>
    </r>
  </si>
  <si>
    <r>
      <t>Return on tangible common equity – Non-GAAP</t>
    </r>
    <r>
      <rPr>
        <i/>
        <sz val="9"/>
        <color rgb="FF000000"/>
        <rFont val="Arial"/>
        <family val="2"/>
      </rPr>
      <t xml:space="preserve"> (b)</t>
    </r>
  </si>
  <si>
    <r>
      <t xml:space="preserve">Pre-tax operating margin - GAAP </t>
    </r>
    <r>
      <rPr>
        <i/>
        <sz val="9"/>
        <color rgb="FF000000"/>
        <rFont val="Arial"/>
        <family val="2"/>
      </rPr>
      <t>(a)</t>
    </r>
  </si>
  <si>
    <r>
      <t xml:space="preserve">Adjusted pre-tax operating margin excluding amortization of intangible assets, provision for credit losses, and distribution and servicing expense – Non-GAAP </t>
    </r>
    <r>
      <rPr>
        <i/>
        <sz val="9"/>
        <color rgb="FF000000"/>
        <rFont val="Arial"/>
        <family val="2"/>
      </rPr>
      <t>(a)</t>
    </r>
  </si>
  <si>
    <r>
      <t xml:space="preserve">Net interest margin - GAAP </t>
    </r>
    <r>
      <rPr>
        <i/>
        <sz val="9"/>
        <color rgb="FF000000"/>
        <rFont val="Arial"/>
        <family val="2"/>
      </rPr>
      <t>(a)</t>
    </r>
  </si>
  <si>
    <r>
      <t xml:space="preserve">Net interest margin - (FTE) - Non-GAAP </t>
    </r>
    <r>
      <rPr>
        <i/>
        <sz val="9"/>
        <color rgb="FF000000"/>
        <rFont val="Arial"/>
        <family val="2"/>
      </rPr>
      <t>(a)</t>
    </r>
  </si>
  <si>
    <r>
      <t xml:space="preserve">Assets of consolidated investment funds </t>
    </r>
    <r>
      <rPr>
        <i/>
        <sz val="8"/>
        <color rgb="FF000000"/>
        <rFont val="Arial"/>
        <family val="2"/>
      </rPr>
      <t>(a)</t>
    </r>
  </si>
  <si>
    <r>
      <t xml:space="preserve">Total Assets </t>
    </r>
    <r>
      <rPr>
        <i/>
        <sz val="8"/>
        <color rgb="FF000000"/>
        <rFont val="Arial"/>
        <family val="2"/>
      </rPr>
      <t>(a)</t>
    </r>
    <r>
      <rPr>
        <sz val="8"/>
        <color rgb="FF000000"/>
        <rFont val="Arial"/>
        <family val="2"/>
      </rPr>
      <t xml:space="preserve"> </t>
    </r>
  </si>
  <si>
    <r>
      <t xml:space="preserve">Total Assets </t>
    </r>
    <r>
      <rPr>
        <i/>
        <sz val="8"/>
        <color rgb="FF000000"/>
        <rFont val="Arial"/>
        <family val="2"/>
      </rPr>
      <t>(a)</t>
    </r>
  </si>
  <si>
    <r>
      <t xml:space="preserve">Assets under management at period end </t>
    </r>
    <r>
      <rPr>
        <i/>
        <sz val="8.5"/>
        <color rgb="FF000000"/>
        <rFont val="Arial"/>
        <family val="2"/>
      </rPr>
      <t>(in billions) (b)</t>
    </r>
  </si>
  <si>
    <r>
      <t xml:space="preserve">Assets under custody and/or administration at period end </t>
    </r>
    <r>
      <rPr>
        <i/>
        <sz val="8.5"/>
        <color rgb="FF000000"/>
        <rFont val="Arial"/>
        <family val="2"/>
      </rPr>
      <t>(in trillions) (c)</t>
    </r>
  </si>
  <si>
    <r>
      <t xml:space="preserve">Market value of securities on loan at period end </t>
    </r>
    <r>
      <rPr>
        <i/>
        <sz val="8.5"/>
        <color rgb="FF000000"/>
        <rFont val="Arial"/>
        <family val="2"/>
      </rPr>
      <t>(in billions) (d)</t>
    </r>
  </si>
  <si>
    <r>
      <t xml:space="preserve">Liabilities and obligations of consolidated investment funds </t>
    </r>
    <r>
      <rPr>
        <i/>
        <sz val="8"/>
        <color rgb="FF000000"/>
        <rFont val="Arial"/>
        <family val="2"/>
      </rPr>
      <t>(a)</t>
    </r>
  </si>
  <si>
    <r>
      <t xml:space="preserve">Noncontrolling interest </t>
    </r>
    <r>
      <rPr>
        <i/>
        <sz val="8"/>
        <color rgb="FF000000"/>
        <rFont val="Arial"/>
        <family val="2"/>
      </rPr>
      <t>(a)</t>
    </r>
  </si>
  <si>
    <r>
      <t xml:space="preserve">Total liabilities and shareholders' equity </t>
    </r>
    <r>
      <rPr>
        <i/>
        <sz val="8"/>
        <color rgb="FF000000"/>
        <rFont val="Arial"/>
        <family val="2"/>
      </rPr>
      <t>(a)</t>
    </r>
  </si>
  <si>
    <r>
      <t xml:space="preserve">Net interest margin - Taxable equivalent basis - Non-GAAP </t>
    </r>
    <r>
      <rPr>
        <i/>
        <sz val="8"/>
        <color rgb="FF000000"/>
        <rFont val="Arial"/>
        <family val="2"/>
      </rPr>
      <t>(b)</t>
    </r>
  </si>
  <si>
    <t>(d)  Represents the total amount of securities on loan in our agency securities lending program managed by the Investment Services business.  Excludes securities for which BNY Mellon acts as agent on behalf of CIBC Mellon clients, which totaled $69 billion at March 31, 2015, $68 billion at June 30, 2015, $61 billion at Sept. 30, 2015, $55 billion at Dec. 31, 2015, $56 billion at March 31, 2016 and June 30, 2016, $64 billion at Sept. 30, 2016, $63 billion at Dec. 31, 2016, $65 billion at March 31, 2017, $66 billion at June 30, 2017, $68 billion at Sept. 30, 2017 and $71 billion at Dec. 31, 2017.</t>
  </si>
  <si>
    <t>(e)  Includes the AUC/A of CIBC Mellon Global Securities Services Company ("CIBC Mellon"), a joint venture with the Canadian Imperial Bank of Commerce, of $1.1 trillion at March 31, 2015 and June 30, 2015, $1.0 trillion at Sept. 30, 2015 and Dec. 31, 2015, $1.1 trillion at March 31, 2016 and June 30, 2016, $1.2 trillion at Sept. 30, 2016, Dec. 31, 2016, March 31, 2017 and June 30, 2017, and $1.3 trillion at Sept. 30, 2017 and Dec. 31, 2017.</t>
  </si>
  <si>
    <t>(f)  Represents the total amount of securities on loan in our agency securities lending program managed by the Investment Services business.  Excludes securities for which BNY Mellon acts as agent on behalf of CIBC Mellon clients, which totaled $69 billion at March 31, 2015, $68 billion at June 30, 2015, $61 billion at Sept. 30, 2015, $55 billion at Dec. 31, 2015, $56 billion at March 31, 2016 and June 30, 2016, $64 billion at Sept. 30, 2016, $63 billion at Dec. 31, 2016, $65 billion at March 31, 2017, $66 billion at June 30, 2017, $68 billion at Sept. 30, 2017 and $71 billion at Dec. 31, 2017.</t>
  </si>
  <si>
    <t>(b)  Includes the AUC/A of CIBC Mellon Global Securities Services Company ("CIBC Mellon"), a joint venture with the Canadian Imperial Bank of Commerce, of $1.1 trillion at March 31, 2015 and June 30, 2015, $1.0 trillion at Sept. 30, 2015 and Dec. 31, 2015, $1.1 trillion at March 31, 2016 and June 30, 2016, $1.2 trillion at Sept. 30, 2016, Dec. 31, 2016, March 31, 2017 and June 30, 2017, and $1.3 trillion at Sept. 30, 2017 and Dec. 31, 2017.</t>
  </si>
  <si>
    <t>(c)  Includes the AUC/A of CIBC Mellon Global Securities Services Company ("CIBC Mellon"), a joint venture with the Canadian Imperial Bank of Commerce, of $1.0 trillion at Dec. 31, 2015, $1.2 trillion at Dec. 31, 2016 and $1.3 trillion at Dec. 31, 2017.</t>
  </si>
  <si>
    <t>(d)  Represents the total amount of securities on loan in our agency securities lending program managed by the Investment Services business. Excludes securities for which BNY Mellon acts as agent on behalf of CIBC Mellon clients, which totaled $55 billion at Dec. 31, 2015, $63 billion at Dec. 31, 2016 and $71 billion at Dec. 31, 2017.</t>
  </si>
  <si>
    <t>(a)  Total fee and other revenue and income before taxes for the years 2015, 2016 and 2017 include income from consolidated investment management funds of $86 million, $26 million and $70 million, respectively, net of income attributable to noncontrolling interests of $64 million, $1 million and $24 million respectively. The net of these income statement line items of $18 million, $16 million and $37 million, respectively, are included above in fee and other revenue.  The years 2015, 2016 and 2017 include losses attributable to noncontrolling interest of $4 million, $9 million and $9 million, respectively, related to other consolidated subsidiaries.</t>
  </si>
  <si>
    <t>(d)  Non-GAAP excludes net (loss) income attributable to noncontrolling interests related to consolidated investment management funds, M&amp;I, litigation and restructuring charges (recoveries), amortization of intangible assets, the impairment charge related to a court decision regarding Sentinel, and a recovery of the previously impaired Sentinel loan, if applicable.  See "Supplemental information - Explanation of GAAP and Non-GAAP financial measures" beginning on page 23 of the Quarterly Earnings Release dated January 18, 2018 for the fourth quarter of 2017 (the "Quarterly Earnings Release"), furnished as an exhibit to the Current Report on Form 8-K to which these Quarterly Financial Trends are furnished as an exhibit.  Also, see "Appendix - GAAP to Non-GAAP Reconciliations" beginning on page 17 for the reconciliation of Non-GAAP measures.</t>
  </si>
  <si>
    <t>(d)  Excludes amortization of intangible assets, provision for credit losses, and distribution and servicing expense.  See "Supplemental information - Explanation of GAAP and Non-GAAP financial measures" beginning on page 23 of the Quarterly Earnings Release for the reconciliation of this Non-GAAP measure.  Also, see "Appendix - GAAP to Non-GAAP Reconciliations" beginning on page 17 for the reconciliation of Non-GAAP measures.</t>
  </si>
  <si>
    <t>(c)  Our GAAP earnings include tax-advantaged investments such as low income housing, renewable energy, corporate/bank-owned life insurance and tax-exempt securities.  The benefits of these investments are primarily reflected in tax expense.  If reported on a tax-equivalent basis, beginning with 2015, these investments would increase revenue and income before taxes by $64 million for 1Q15, $52 million for 2Q15, $53 million for 3Q15, $73 million for 4Q15, $77 million for 1Q16, $74 million for 2Q16, $74 million for 3Q16, $92 million for 4Q16, $101 million for 1Q17, $106 million for 2Q17, $102 million for 3Q17 and $66 million for 4Q17, and would increase our pre-tax operating margin by approximately 1.2% for 1Q15, 0.9% for 2Q15, 1.0% for 3Q15, 1.5% for 4Q15, 1.4% for 1Q16, 1.3% for 2Q16, 1.2% for 3Q16, 1.7% for 4Q16, 1.8% for 1Q17 and 2Q17, 1.6% for 3Q17 and 1.4% for 4Q17.</t>
  </si>
  <si>
    <t>(a) Deferred tax liabilities are based on fully phased-in Basel III capital rules. Deferred tax liabilities at Dec. 31, 2017 have been remeasured at the lower statutory corporate tax rate.</t>
  </si>
  <si>
    <t>(c)  The second quarter of 2015 includes a $0.03 per share charge related to litigation and restructuring. The fourth quarter of 2015 includes an $0.11 per share charge for the impairment charge related to a court decision regarding Sentinel, litigation and restructuring charges. The first quarter, second quarter and third quarter of 2016 each include a $0.01 per share charge related to litigation and restructuring. The third quarter of 2016 also includes a $0.01 per share recovery of the previously impaired Sentinel loan.  The first quarter of 2017 includes a $0.03 per share tax benefit on stock compensation. The fourth quarter of 2017 includes a $0.41 per share estimated net benefit related to U.S. tax legislation and a $0.24 charge related to severance, litigation and other charges. The fourth quarter of 2017 other charges include an asset impairment and investment securities losses related to the sale of certain securities.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</si>
</sst>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quot;$&quot;* #,##0_);_(&quot;$&quot;* \(#,##0\);_(&quot;$&quot;* &quot;-&quot;_);_(@_)"/>
    <numFmt numFmtId="41" formatCode="_(* #,##0_);_(* \(#,##0\);_(* &quot;-&quot;_);_(@_)"/>
    <numFmt numFmtId="44" formatCode="_(&quot;$&quot;* #,##0.00_);_(&quot;$&quot;* \(#,##0.00\);_(&quot;$&quot;* &quot;-&quot;??_);_(@_)"/>
    <numFmt numFmtId="164" formatCode="_(#,##0_);_(\(#,##0\);_(&quot;—&quot;_);_(@_)"/>
    <numFmt numFmtId="165" formatCode="_(#,##0_)_%;_(\(#,##0\)_%;_(&quot;—&quot;_);_(@_)"/>
    <numFmt numFmtId="166" formatCode="_(&quot;$&quot;* #,##0_)_%;_(&quot;$&quot;* \(#,##0\)_%;_(&quot;$&quot;* &quot;—&quot;_);_(@_)"/>
    <numFmt numFmtId="167" formatCode="_(&quot;$&quot;* #,##0.00_)_%;_(&quot;$&quot;* \(#,##0.00\)_%;_(&quot;$&quot;* &quot;—&quot;_);_(@_)"/>
    <numFmt numFmtId="168" formatCode="#,##0_)%;\(#,##0\)%;&quot;—&quot;\%;_(@_)"/>
    <numFmt numFmtId="169" formatCode="#,##0.0_)%;\(#,##0.0\)%;&quot;—&quot;\%;_(@_)"/>
    <numFmt numFmtId="170" formatCode="_(0_)_%;_(\(0\)_%;_(&quot;—&quot;_);_(@_)"/>
    <numFmt numFmtId="171" formatCode="#,##0.00_)%;\(#,##0.00\)%;&quot;—&quot;\%;_(@_)"/>
    <numFmt numFmtId="172" formatCode="_(&quot;$&quot;* #,##0.0_)_%;_(&quot;$&quot;* \(#,##0.0\)_%;_(&quot;$&quot;* &quot;—&quot;_);_(@_)"/>
    <numFmt numFmtId="173" formatCode="_(#,##0.00_)_%;_(\(#,##0.00\)_%;_(&quot;—&quot;_);_(@_)"/>
    <numFmt numFmtId="174" formatCode="&quot;$&quot;#,##0.00;\-&quot;$&quot;#,##0.00;&quot;$&quot;0.00;_(@_)"/>
    <numFmt numFmtId="175" formatCode="0.0%"/>
    <numFmt numFmtId="176" formatCode="_(&quot;$&quot;* #,##0.0_);_(&quot;$&quot;* \(#,##0.0\);_(&quot;$&quot;* &quot;-&quot;_);_(@_)"/>
  </numFmts>
  <fonts count="50" x14ac:knownFonts="1">
    <font>
      <sz val="10"/>
      <color rgb="FF000000"/>
      <name val="Times New Roman"/>
    </font>
    <font>
      <sz val="24"/>
      <color rgb="FF000000"/>
      <name val="Arial"/>
      <family val="2"/>
    </font>
    <font>
      <sz val="10"/>
      <color rgb="FF000000"/>
      <name val="Times New Roman"/>
      <family val="1"/>
    </font>
    <font>
      <b/>
      <sz val="20"/>
      <color rgb="FF000000"/>
      <name val="Arial"/>
      <family val="2"/>
    </font>
    <font>
      <sz val="10"/>
      <color rgb="FF000000"/>
      <name val="Arial"/>
      <family val="2"/>
    </font>
    <font>
      <sz val="14"/>
      <color rgb="FF000000"/>
      <name val="Arial"/>
      <family val="2"/>
    </font>
    <font>
      <b/>
      <sz val="14"/>
      <color rgb="FF000000"/>
      <name val="Arial"/>
      <family val="2"/>
    </font>
    <font>
      <sz val="14"/>
      <color rgb="FF000000"/>
      <name val="Arial"/>
      <family val="2"/>
    </font>
    <font>
      <b/>
      <sz val="8"/>
      <color rgb="FF000000"/>
      <name val="Arial"/>
      <family val="2"/>
    </font>
    <font>
      <sz val="8"/>
      <color rgb="FF000000"/>
      <name val="Arial"/>
      <family val="2"/>
    </font>
    <font>
      <i/>
      <sz val="8"/>
      <color rgb="FF000000"/>
      <name val="Arial"/>
      <family val="2"/>
    </font>
    <font>
      <b/>
      <sz val="9"/>
      <color rgb="FF000000"/>
      <name val="Arial"/>
      <family val="2"/>
    </font>
    <font>
      <sz val="9"/>
      <color rgb="FF000000"/>
      <name val="Arial"/>
      <family val="2"/>
    </font>
    <font>
      <i/>
      <sz val="9"/>
      <color rgb="FF000000"/>
      <name val="Arial"/>
      <family val="2"/>
    </font>
    <font>
      <i/>
      <sz val="9"/>
      <color rgb="FF000000"/>
      <name val="Arial"/>
      <family val="2"/>
    </font>
    <font>
      <sz val="9"/>
      <color rgb="FF000000"/>
      <name val="Arial"/>
      <family val="2"/>
    </font>
    <font>
      <sz val="8.5"/>
      <color rgb="FF000000"/>
      <name val="Times New Roman"/>
      <family val="1"/>
    </font>
    <font>
      <i/>
      <sz val="8.5"/>
      <color rgb="FF000000"/>
      <name val="Arial"/>
      <family val="2"/>
    </font>
    <font>
      <b/>
      <sz val="18"/>
      <color rgb="FF000000"/>
      <name val="Arial"/>
      <family val="2"/>
    </font>
    <font>
      <b/>
      <sz val="9"/>
      <color rgb="FF000000"/>
      <name val="Arial"/>
      <family val="2"/>
    </font>
    <font>
      <sz val="9"/>
      <color rgb="FF000000"/>
      <name val="Times New Roman"/>
      <family val="1"/>
    </font>
    <font>
      <b/>
      <sz val="8"/>
      <color rgb="FF000000"/>
      <name val="Arial"/>
      <family val="2"/>
    </font>
    <font>
      <sz val="8"/>
      <color rgb="FF000000"/>
      <name val="Arial"/>
      <family val="2"/>
    </font>
    <font>
      <i/>
      <sz val="8"/>
      <color rgb="FF000000"/>
      <name val="Arial"/>
      <family val="2"/>
    </font>
    <font>
      <b/>
      <i/>
      <sz val="8"/>
      <color rgb="FF000000"/>
      <name val="Arial"/>
      <family val="2"/>
    </font>
    <font>
      <b/>
      <sz val="9"/>
      <color rgb="FF000000"/>
      <name val="Arial"/>
      <family val="2"/>
    </font>
    <font>
      <sz val="9"/>
      <color rgb="FF000000"/>
      <name val="Arial"/>
      <family val="2"/>
    </font>
    <font>
      <i/>
      <sz val="9"/>
      <color rgb="FF000000"/>
      <name val="Arial"/>
      <family val="2"/>
    </font>
    <font>
      <b/>
      <sz val="10"/>
      <color rgb="FF000000"/>
      <name val="Times New Roman"/>
      <family val="1"/>
    </font>
    <font>
      <b/>
      <i/>
      <sz val="9"/>
      <color rgb="FF000000"/>
      <name val="Arial"/>
      <family val="2"/>
    </font>
    <font>
      <b/>
      <u/>
      <sz val="9"/>
      <color rgb="FF000000"/>
      <name val="Arial"/>
      <family val="2"/>
    </font>
    <font>
      <vertAlign val="superscript"/>
      <sz val="9"/>
      <color rgb="FF000000"/>
      <name val="Arial"/>
      <family val="2"/>
    </font>
    <font>
      <b/>
      <sz val="8.5"/>
      <color rgb="FF000000"/>
      <name val="Arial"/>
      <family val="2"/>
    </font>
    <font>
      <sz val="8.5"/>
      <color rgb="FF000000"/>
      <name val="Arial"/>
      <family val="2"/>
    </font>
    <font>
      <i/>
      <sz val="8.5"/>
      <color rgb="FF000000"/>
      <name val="Arial"/>
      <family val="2"/>
    </font>
    <font>
      <b/>
      <i/>
      <sz val="8.5"/>
      <color rgb="FF000000"/>
      <name val="Arial"/>
      <family val="2"/>
    </font>
    <font>
      <u/>
      <sz val="8.5"/>
      <color rgb="FF000000"/>
      <name val="Arial"/>
      <family val="2"/>
    </font>
    <font>
      <i/>
      <u/>
      <sz val="8.5"/>
      <color rgb="FF000000"/>
      <name val="Arial"/>
      <family val="2"/>
    </font>
    <font>
      <u/>
      <sz val="9"/>
      <color rgb="FF000000"/>
      <name val="Arial"/>
      <family val="2"/>
    </font>
    <font>
      <b/>
      <sz val="48"/>
      <color rgb="FF000000"/>
      <name val="Arial"/>
      <family val="2"/>
    </font>
    <font>
      <sz val="48"/>
      <color rgb="FF000000"/>
      <name val="Times New Roman"/>
      <family val="1"/>
    </font>
    <font>
      <sz val="36"/>
      <color rgb="FF000000"/>
      <name val="Arial"/>
      <family val="2"/>
    </font>
    <font>
      <sz val="36"/>
      <color rgb="FF000000"/>
      <name val="Times New Roman"/>
      <family val="1"/>
    </font>
    <font>
      <i/>
      <u/>
      <sz val="8"/>
      <color rgb="FF000000"/>
      <name val="Arial"/>
      <family val="2"/>
    </font>
    <font>
      <sz val="8"/>
      <color rgb="FF000000"/>
      <name val="Times New Roman"/>
      <family val="1"/>
    </font>
    <font>
      <b/>
      <sz val="8"/>
      <color rgb="FF000000"/>
      <name val="Times New Roman"/>
      <family val="1"/>
    </font>
    <font>
      <i/>
      <sz val="8"/>
      <color rgb="FF000000"/>
      <name val="Times New Roman"/>
      <family val="1"/>
    </font>
    <font>
      <sz val="10"/>
      <color rgb="FF000000"/>
      <name val="Times New Roman"/>
      <family val="1"/>
    </font>
    <font>
      <i/>
      <sz val="9"/>
      <name val="Arial"/>
      <family val="2"/>
    </font>
    <font>
      <sz val="10"/>
      <name val="Times New Roman"/>
      <family val="1"/>
    </font>
  </fonts>
  <fills count="3">
    <fill>
      <patternFill patternType="none"/>
    </fill>
    <fill>
      <patternFill patternType="gray125"/>
    </fill>
    <fill>
      <patternFill patternType="solid">
        <fgColor rgb="FFFFFF00"/>
      </patternFill>
    </fill>
  </fills>
  <borders count="10">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top/>
      <bottom style="double">
        <color auto="1"/>
      </bottom>
      <diagonal/>
    </border>
    <border>
      <left/>
      <right/>
      <top style="thin">
        <color auto="1"/>
      </top>
      <bottom style="double">
        <color auto="1"/>
      </bottom>
      <diagonal/>
    </border>
    <border>
      <left/>
      <right/>
      <top style="double">
        <color auto="1"/>
      </top>
      <bottom/>
      <diagonal/>
    </border>
    <border>
      <left style="thin">
        <color auto="1"/>
      </left>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s>
  <cellStyleXfs count="2">
    <xf numFmtId="0" fontId="0" fillId="0" borderId="0"/>
    <xf numFmtId="9" fontId="47" fillId="0" borderId="0" applyFont="0" applyFill="0" applyBorder="0" applyAlignment="0" applyProtection="0"/>
  </cellStyleXfs>
  <cellXfs count="312">
    <xf numFmtId="0" fontId="0" fillId="0" borderId="0" xfId="0" applyAlignment="1">
      <alignment wrapText="1"/>
    </xf>
    <xf numFmtId="0" fontId="1" fillId="0" borderId="0" xfId="0" applyFont="1" applyAlignment="1">
      <alignment horizontal="left"/>
    </xf>
    <xf numFmtId="0" fontId="2" fillId="0" borderId="0" xfId="0" applyFont="1" applyAlignment="1">
      <alignment horizontal="left"/>
    </xf>
    <xf numFmtId="0" fontId="2" fillId="0" borderId="0" xfId="0" applyFont="1" applyAlignment="1"/>
    <xf numFmtId="0" fontId="1" fillId="0" borderId="0" xfId="0" applyFont="1" applyAlignment="1">
      <alignment horizontal="center"/>
    </xf>
    <xf numFmtId="0" fontId="3" fillId="0" borderId="0" xfId="0" applyFont="1" applyAlignment="1">
      <alignment horizontal="left"/>
    </xf>
    <xf numFmtId="0" fontId="4" fillId="0" borderId="0" xfId="0" applyFont="1" applyAlignment="1">
      <alignment horizontal="left"/>
    </xf>
    <xf numFmtId="0" fontId="5" fillId="0" borderId="0" xfId="0" applyFont="1" applyAlignment="1">
      <alignment horizontal="center"/>
    </xf>
    <xf numFmtId="0" fontId="3" fillId="0" borderId="0" xfId="0" applyFont="1" applyAlignment="1">
      <alignment wrapText="1"/>
    </xf>
    <xf numFmtId="0" fontId="5" fillId="0" borderId="0" xfId="0" applyFont="1" applyAlignment="1">
      <alignment horizontal="left"/>
    </xf>
    <xf numFmtId="0" fontId="6" fillId="0" borderId="0" xfId="0" applyFont="1" applyAlignment="1">
      <alignment wrapText="1"/>
    </xf>
    <xf numFmtId="0" fontId="6" fillId="0" borderId="0" xfId="0" applyFont="1" applyAlignment="1">
      <alignment horizontal="center" wrapText="1"/>
    </xf>
    <xf numFmtId="0" fontId="5" fillId="0" borderId="0" xfId="0" applyFont="1" applyAlignment="1">
      <alignment wrapText="1"/>
    </xf>
    <xf numFmtId="164" fontId="7" fillId="0" borderId="0" xfId="0" applyNumberFormat="1" applyFont="1" applyAlignment="1">
      <alignment horizontal="center"/>
    </xf>
    <xf numFmtId="0" fontId="9" fillId="0" borderId="0" xfId="0" applyFont="1" applyAlignment="1">
      <alignment horizontal="center"/>
    </xf>
    <xf numFmtId="0" fontId="9" fillId="0" borderId="0" xfId="0" applyFont="1" applyAlignment="1">
      <alignment wrapText="1"/>
    </xf>
    <xf numFmtId="0" fontId="9" fillId="0" borderId="0" xfId="0" applyFont="1" applyAlignment="1">
      <alignment wrapText="1" indent="3"/>
    </xf>
    <xf numFmtId="0" fontId="11" fillId="0" borderId="0" xfId="0" applyFont="1" applyAlignment="1">
      <alignment wrapText="1"/>
    </xf>
    <xf numFmtId="0" fontId="12" fillId="0" borderId="0" xfId="0" applyFont="1" applyAlignment="1">
      <alignment horizontal="left"/>
    </xf>
    <xf numFmtId="0" fontId="12" fillId="0" borderId="0" xfId="0" applyFont="1" applyAlignment="1">
      <alignment wrapText="1"/>
    </xf>
    <xf numFmtId="166" fontId="12" fillId="0" borderId="0" xfId="0" applyNumberFormat="1" applyFont="1" applyAlignment="1">
      <alignment horizontal="left"/>
    </xf>
    <xf numFmtId="164" fontId="12" fillId="0" borderId="0" xfId="0" applyNumberFormat="1" applyFont="1" applyAlignment="1">
      <alignment horizontal="left"/>
    </xf>
    <xf numFmtId="164" fontId="12" fillId="0" borderId="0" xfId="0" applyNumberFormat="1" applyFont="1" applyAlignment="1">
      <alignment horizontal="left"/>
    </xf>
    <xf numFmtId="165" fontId="12" fillId="0" borderId="0" xfId="0" applyNumberFormat="1" applyFont="1" applyAlignment="1"/>
    <xf numFmtId="168" fontId="12" fillId="0" borderId="0" xfId="0" applyNumberFormat="1" applyFont="1" applyAlignment="1">
      <alignment horizontal="left"/>
    </xf>
    <xf numFmtId="0" fontId="14" fillId="0" borderId="0" xfId="0" applyFont="1" applyAlignment="1">
      <alignment horizontal="left"/>
    </xf>
    <xf numFmtId="0" fontId="15" fillId="0" borderId="0" xfId="0" applyFont="1" applyAlignment="1">
      <alignment horizontal="left"/>
    </xf>
    <xf numFmtId="0" fontId="8" fillId="0" borderId="0" xfId="0" applyFont="1" applyAlignment="1">
      <alignment horizontal="left"/>
    </xf>
    <xf numFmtId="166" fontId="9" fillId="0" borderId="0" xfId="0" applyNumberFormat="1" applyFont="1" applyAlignment="1">
      <alignment horizontal="left"/>
    </xf>
    <xf numFmtId="166" fontId="9" fillId="0" borderId="0" xfId="0" applyNumberFormat="1" applyFont="1" applyAlignment="1"/>
    <xf numFmtId="171" fontId="9" fillId="0" borderId="0" xfId="0" applyNumberFormat="1" applyFont="1" applyAlignment="1">
      <alignment horizontal="left"/>
    </xf>
    <xf numFmtId="164" fontId="9" fillId="0" borderId="0" xfId="0" applyNumberFormat="1" applyFont="1" applyAlignment="1"/>
    <xf numFmtId="164" fontId="9" fillId="0" borderId="0" xfId="0" applyNumberFormat="1" applyFont="1" applyAlignment="1">
      <alignment horizontal="left"/>
    </xf>
    <xf numFmtId="165" fontId="9" fillId="0" borderId="0" xfId="0" applyNumberFormat="1" applyFont="1" applyAlignment="1"/>
    <xf numFmtId="165" fontId="9" fillId="0" borderId="0" xfId="0" applyNumberFormat="1" applyFont="1" applyAlignment="1">
      <alignment horizontal="left"/>
    </xf>
    <xf numFmtId="0" fontId="11" fillId="0" borderId="0" xfId="0" applyFont="1" applyAlignment="1">
      <alignment horizontal="left"/>
    </xf>
    <xf numFmtId="165" fontId="12" fillId="0" borderId="0" xfId="0" applyNumberFormat="1" applyFont="1" applyAlignment="1">
      <alignment horizontal="left"/>
    </xf>
    <xf numFmtId="0" fontId="13" fillId="0" borderId="0" xfId="0" applyFont="1" applyAlignment="1">
      <alignment wrapText="1"/>
    </xf>
    <xf numFmtId="0" fontId="13" fillId="0" borderId="0" xfId="0" applyFont="1" applyAlignment="1">
      <alignment horizontal="left"/>
    </xf>
    <xf numFmtId="0" fontId="16" fillId="0" borderId="0" xfId="0" applyFont="1" applyAlignment="1">
      <alignment horizontal="left"/>
    </xf>
    <xf numFmtId="0" fontId="17" fillId="0" borderId="0" xfId="0" applyFont="1" applyAlignment="1">
      <alignment horizontal="left"/>
    </xf>
    <xf numFmtId="164" fontId="16" fillId="0" borderId="0" xfId="0" applyNumberFormat="1" applyFont="1" applyAlignment="1">
      <alignment horizontal="left"/>
    </xf>
    <xf numFmtId="0" fontId="18" fillId="0" borderId="0" xfId="0" applyFont="1" applyAlignment="1">
      <alignment horizontal="center" wrapText="1"/>
    </xf>
    <xf numFmtId="0" fontId="19" fillId="0" borderId="0" xfId="0" applyFont="1" applyAlignment="1">
      <alignment wrapText="1"/>
    </xf>
    <xf numFmtId="0" fontId="20" fillId="0" borderId="0" xfId="0" applyFont="1" applyAlignment="1">
      <alignment horizontal="left"/>
    </xf>
    <xf numFmtId="0" fontId="21" fillId="0" borderId="0" xfId="0" applyFont="1" applyAlignment="1">
      <alignment wrapText="1"/>
    </xf>
    <xf numFmtId="0" fontId="22" fillId="0" borderId="0" xfId="0" applyFont="1" applyAlignment="1">
      <alignment horizontal="left"/>
    </xf>
    <xf numFmtId="0" fontId="22" fillId="0" borderId="0" xfId="0" applyFont="1" applyAlignment="1">
      <alignment wrapText="1"/>
    </xf>
    <xf numFmtId="0" fontId="22" fillId="0" borderId="0" xfId="0" applyFont="1" applyAlignment="1">
      <alignment wrapText="1" indent="1"/>
    </xf>
    <xf numFmtId="165" fontId="22" fillId="0" borderId="0" xfId="0" applyNumberFormat="1" applyFont="1" applyAlignment="1">
      <alignment horizontal="left"/>
    </xf>
    <xf numFmtId="0" fontId="22" fillId="0" borderId="0" xfId="0" applyFont="1" applyAlignment="1">
      <alignment wrapText="1" indent="2"/>
    </xf>
    <xf numFmtId="166" fontId="22" fillId="0" borderId="0" xfId="0" applyNumberFormat="1" applyFont="1" applyAlignment="1">
      <alignment horizontal="left"/>
    </xf>
    <xf numFmtId="0" fontId="22" fillId="0" borderId="0" xfId="0" applyFont="1" applyAlignment="1">
      <alignment wrapText="1" indent="3"/>
    </xf>
    <xf numFmtId="167" fontId="22" fillId="0" borderId="0" xfId="0" applyNumberFormat="1" applyFont="1" applyAlignment="1">
      <alignment horizontal="left"/>
    </xf>
    <xf numFmtId="168" fontId="22" fillId="0" borderId="0" xfId="0" applyNumberFormat="1" applyFont="1" applyAlignment="1"/>
    <xf numFmtId="168" fontId="22" fillId="0" borderId="0" xfId="0" applyNumberFormat="1" applyFont="1" applyAlignment="1">
      <alignment horizontal="left"/>
    </xf>
    <xf numFmtId="169" fontId="22" fillId="0" borderId="0" xfId="0" applyNumberFormat="1" applyFont="1" applyAlignment="1"/>
    <xf numFmtId="169" fontId="22" fillId="0" borderId="0" xfId="0" applyNumberFormat="1" applyFont="1" applyAlignment="1">
      <alignment horizontal="left"/>
    </xf>
    <xf numFmtId="0" fontId="22" fillId="0" borderId="0" xfId="0" applyFont="1" applyAlignment="1">
      <alignment horizontal="left" vertical="top"/>
    </xf>
    <xf numFmtId="0" fontId="23" fillId="0" borderId="0" xfId="0" applyFont="1" applyAlignment="1">
      <alignment horizontal="left"/>
    </xf>
    <xf numFmtId="0" fontId="21" fillId="0" borderId="0" xfId="0" applyFont="1" applyAlignment="1">
      <alignment horizontal="left"/>
    </xf>
    <xf numFmtId="0" fontId="24" fillId="0" borderId="1" xfId="0" applyFont="1" applyBorder="1" applyAlignment="1">
      <alignment wrapText="1"/>
    </xf>
    <xf numFmtId="0" fontId="21" fillId="0" borderId="1" xfId="0" applyFont="1" applyBorder="1" applyAlignment="1">
      <alignment horizontal="center" wrapText="1"/>
    </xf>
    <xf numFmtId="0" fontId="21" fillId="0" borderId="0" xfId="0" applyFont="1" applyAlignment="1">
      <alignment horizontal="center"/>
    </xf>
    <xf numFmtId="0" fontId="21" fillId="0" borderId="2" xfId="0" applyFont="1" applyBorder="1" applyAlignment="1">
      <alignment horizontal="center" wrapText="1"/>
    </xf>
    <xf numFmtId="0" fontId="21" fillId="0" borderId="3" xfId="0" applyFont="1" applyBorder="1" applyAlignment="1">
      <alignment horizontal="center"/>
    </xf>
    <xf numFmtId="0" fontId="26" fillId="0" borderId="0" xfId="0" applyFont="1" applyAlignment="1">
      <alignment horizontal="left"/>
    </xf>
    <xf numFmtId="0" fontId="26" fillId="0" borderId="0" xfId="0" applyFont="1" applyAlignment="1">
      <alignment horizontal="center"/>
    </xf>
    <xf numFmtId="0" fontId="26" fillId="0" borderId="0" xfId="0" applyFont="1" applyAlignment="1">
      <alignment wrapText="1"/>
    </xf>
    <xf numFmtId="0" fontId="26" fillId="0" borderId="0" xfId="0" applyFont="1" applyAlignment="1">
      <alignment wrapText="1" indent="1"/>
    </xf>
    <xf numFmtId="166" fontId="26" fillId="0" borderId="0" xfId="0" applyNumberFormat="1" applyFont="1" applyAlignment="1"/>
    <xf numFmtId="164" fontId="26" fillId="0" borderId="0" xfId="0" applyNumberFormat="1" applyFont="1" applyAlignment="1"/>
    <xf numFmtId="164" fontId="26" fillId="0" borderId="0" xfId="0" applyNumberFormat="1" applyFont="1" applyAlignment="1">
      <alignment horizontal="left"/>
    </xf>
    <xf numFmtId="164" fontId="26" fillId="0" borderId="1" xfId="0" applyNumberFormat="1" applyFont="1" applyBorder="1" applyAlignment="1"/>
    <xf numFmtId="0" fontId="26" fillId="0" borderId="0" xfId="0" applyFont="1" applyAlignment="1">
      <alignment wrapText="1" indent="2"/>
    </xf>
    <xf numFmtId="168" fontId="26" fillId="0" borderId="0" xfId="0" applyNumberFormat="1" applyFont="1" applyAlignment="1"/>
    <xf numFmtId="168" fontId="26" fillId="0" borderId="0" xfId="0" applyNumberFormat="1" applyFont="1" applyAlignment="1">
      <alignment horizontal="left"/>
    </xf>
    <xf numFmtId="0" fontId="25" fillId="0" borderId="0" xfId="0" applyFont="1" applyAlignment="1">
      <alignment horizontal="left"/>
    </xf>
    <xf numFmtId="0" fontId="28" fillId="0" borderId="0" xfId="0" applyFont="1" applyAlignment="1">
      <alignment wrapText="1"/>
    </xf>
    <xf numFmtId="0" fontId="25" fillId="0" borderId="0" xfId="0" applyFont="1" applyAlignment="1">
      <alignment horizontal="center"/>
    </xf>
    <xf numFmtId="0" fontId="29" fillId="0" borderId="1" xfId="0" applyFont="1" applyBorder="1" applyAlignment="1">
      <alignment wrapText="1"/>
    </xf>
    <xf numFmtId="0" fontId="25" fillId="0" borderId="1" xfId="0" applyFont="1" applyBorder="1" applyAlignment="1">
      <alignment horizontal="center" wrapText="1"/>
    </xf>
    <xf numFmtId="0" fontId="25" fillId="0" borderId="2" xfId="0" applyFont="1" applyBorder="1" applyAlignment="1">
      <alignment horizontal="center" wrapText="1"/>
    </xf>
    <xf numFmtId="0" fontId="25" fillId="0" borderId="3" xfId="0" applyFont="1" applyBorder="1" applyAlignment="1">
      <alignment horizontal="center"/>
    </xf>
    <xf numFmtId="0" fontId="25" fillId="0" borderId="0" xfId="0" applyFont="1" applyAlignment="1">
      <alignment wrapText="1"/>
    </xf>
    <xf numFmtId="0" fontId="26" fillId="0" borderId="0" xfId="0" applyFont="1" applyAlignment="1">
      <alignment horizontal="center" wrapText="1"/>
    </xf>
    <xf numFmtId="166" fontId="26" fillId="0" borderId="3" xfId="0" applyNumberFormat="1" applyFont="1" applyBorder="1" applyAlignment="1">
      <alignment horizontal="left"/>
    </xf>
    <xf numFmtId="166" fontId="26" fillId="0" borderId="0" xfId="0" applyNumberFormat="1" applyFont="1" applyAlignment="1">
      <alignment horizontal="left"/>
    </xf>
    <xf numFmtId="166" fontId="26" fillId="0" borderId="3" xfId="0" applyNumberFormat="1" applyFont="1" applyBorder="1" applyAlignment="1"/>
    <xf numFmtId="0" fontId="30" fillId="0" borderId="0" xfId="0" applyFont="1" applyAlignment="1">
      <alignment horizontal="left"/>
    </xf>
    <xf numFmtId="0" fontId="30" fillId="0" borderId="0" xfId="0" applyFont="1" applyAlignment="1">
      <alignment wrapText="1"/>
    </xf>
    <xf numFmtId="165" fontId="26" fillId="0" borderId="0" xfId="0" applyNumberFormat="1" applyFont="1" applyAlignment="1">
      <alignment horizontal="left"/>
    </xf>
    <xf numFmtId="165" fontId="26" fillId="0" borderId="0" xfId="0" applyNumberFormat="1" applyFont="1" applyAlignment="1"/>
    <xf numFmtId="0" fontId="27" fillId="0" borderId="0" xfId="0" applyFont="1" applyAlignment="1">
      <alignment horizontal="left"/>
    </xf>
    <xf numFmtId="0" fontId="25" fillId="0" borderId="0" xfId="0" applyFont="1" applyAlignment="1">
      <alignment horizontal="center" wrapText="1"/>
    </xf>
    <xf numFmtId="0" fontId="25" fillId="0" borderId="3" xfId="0" applyFont="1" applyBorder="1" applyAlignment="1">
      <alignment horizontal="center" wrapText="1"/>
    </xf>
    <xf numFmtId="165" fontId="27" fillId="0" borderId="0" xfId="0" applyNumberFormat="1" applyFont="1" applyAlignment="1">
      <alignment horizontal="left"/>
    </xf>
    <xf numFmtId="165" fontId="26" fillId="0" borderId="1" xfId="0" applyNumberFormat="1" applyFont="1" applyBorder="1" applyAlignment="1"/>
    <xf numFmtId="168" fontId="27" fillId="0" borderId="0" xfId="0" applyNumberFormat="1" applyFont="1" applyAlignment="1">
      <alignment horizontal="left"/>
    </xf>
    <xf numFmtId="168" fontId="26" fillId="0" borderId="1" xfId="0" applyNumberFormat="1" applyFont="1" applyBorder="1" applyAlignment="1"/>
    <xf numFmtId="168" fontId="26" fillId="0" borderId="3" xfId="0" applyNumberFormat="1" applyFont="1" applyBorder="1" applyAlignment="1"/>
    <xf numFmtId="172" fontId="26" fillId="0" borderId="0" xfId="0" applyNumberFormat="1" applyFont="1" applyAlignment="1"/>
    <xf numFmtId="172" fontId="26" fillId="0" borderId="0" xfId="0" applyNumberFormat="1" applyFont="1" applyAlignment="1">
      <alignment horizontal="left"/>
    </xf>
    <xf numFmtId="170" fontId="26" fillId="0" borderId="0" xfId="0" applyNumberFormat="1" applyFont="1" applyAlignment="1"/>
    <xf numFmtId="170" fontId="26" fillId="0" borderId="0" xfId="0" applyNumberFormat="1" applyFont="1" applyAlignment="1">
      <alignment horizontal="left"/>
    </xf>
    <xf numFmtId="173" fontId="26" fillId="0" borderId="0" xfId="0" applyNumberFormat="1" applyFont="1" applyAlignment="1"/>
    <xf numFmtId="173" fontId="26" fillId="0" borderId="0" xfId="0" applyNumberFormat="1" applyFont="1" applyAlignment="1">
      <alignment horizontal="left"/>
    </xf>
    <xf numFmtId="171" fontId="26" fillId="0" borderId="0" xfId="0" applyNumberFormat="1" applyFont="1" applyAlignment="1"/>
    <xf numFmtId="171" fontId="26" fillId="0" borderId="0" xfId="0" applyNumberFormat="1" applyFont="1" applyAlignment="1">
      <alignment horizontal="left"/>
    </xf>
    <xf numFmtId="167" fontId="26" fillId="0" borderId="0" xfId="0" applyNumberFormat="1" applyFont="1" applyAlignment="1"/>
    <xf numFmtId="174" fontId="26" fillId="0" borderId="0" xfId="0" applyNumberFormat="1" applyFont="1" applyAlignment="1">
      <alignment horizontal="left"/>
    </xf>
    <xf numFmtId="167" fontId="26" fillId="0" borderId="0" xfId="0" applyNumberFormat="1" applyFont="1" applyAlignment="1">
      <alignment horizontal="left"/>
    </xf>
    <xf numFmtId="0" fontId="29" fillId="0" borderId="0" xfId="0" applyFont="1" applyAlignment="1">
      <alignment horizontal="center"/>
    </xf>
    <xf numFmtId="0" fontId="26" fillId="0" borderId="0" xfId="0" applyFont="1" applyAlignment="1">
      <alignment wrapText="1" indent="3"/>
    </xf>
    <xf numFmtId="165" fontId="26" fillId="0" borderId="3" xfId="0" applyNumberFormat="1" applyFont="1" applyBorder="1" applyAlignment="1"/>
    <xf numFmtId="0" fontId="27" fillId="0" borderId="0" xfId="0" applyFont="1" applyAlignment="1">
      <alignment wrapText="1"/>
    </xf>
    <xf numFmtId="0" fontId="26" fillId="0" borderId="0" xfId="0" applyFont="1" applyAlignment="1">
      <alignment wrapText="1" indent="4"/>
    </xf>
    <xf numFmtId="164" fontId="26" fillId="0" borderId="3" xfId="0" applyNumberFormat="1" applyFont="1" applyBorder="1" applyAlignment="1"/>
    <xf numFmtId="0" fontId="26" fillId="0" borderId="0" xfId="0" applyFont="1" applyAlignment="1">
      <alignment wrapText="1" indent="5"/>
    </xf>
    <xf numFmtId="164" fontId="26" fillId="0" borderId="2" xfId="0" applyNumberFormat="1" applyFont="1" applyBorder="1" applyAlignment="1"/>
    <xf numFmtId="0" fontId="32" fillId="0" borderId="0" xfId="0" applyFont="1" applyAlignment="1">
      <alignment wrapText="1"/>
    </xf>
    <xf numFmtId="0" fontId="33" fillId="0" borderId="0" xfId="0" applyFont="1" applyAlignment="1">
      <alignment horizontal="left"/>
    </xf>
    <xf numFmtId="0" fontId="34" fillId="0" borderId="0" xfId="0" applyFont="1" applyAlignment="1">
      <alignment horizontal="left"/>
    </xf>
    <xf numFmtId="164" fontId="33" fillId="0" borderId="0" xfId="0" applyNumberFormat="1" applyFont="1" applyAlignment="1">
      <alignment horizontal="left"/>
    </xf>
    <xf numFmtId="0" fontId="32" fillId="0" borderId="0" xfId="0" applyFont="1" applyAlignment="1">
      <alignment horizontal="left"/>
    </xf>
    <xf numFmtId="0" fontId="35" fillId="0" borderId="0" xfId="0" applyFont="1" applyAlignment="1">
      <alignment horizontal="left"/>
    </xf>
    <xf numFmtId="0" fontId="33" fillId="0" borderId="0" xfId="0" applyFont="1" applyAlignment="1">
      <alignment wrapText="1"/>
    </xf>
    <xf numFmtId="0" fontId="33" fillId="0" borderId="0" xfId="0" applyFont="1" applyAlignment="1">
      <alignment wrapText="1" indent="1"/>
    </xf>
    <xf numFmtId="0" fontId="33" fillId="0" borderId="0" xfId="0" applyFont="1" applyAlignment="1">
      <alignment wrapText="1" indent="2"/>
    </xf>
    <xf numFmtId="166" fontId="33" fillId="0" borderId="0" xfId="0" applyNumberFormat="1" applyFont="1" applyAlignment="1"/>
    <xf numFmtId="166" fontId="33" fillId="0" borderId="0" xfId="0" applyNumberFormat="1" applyFont="1" applyAlignment="1">
      <alignment horizontal="left"/>
    </xf>
    <xf numFmtId="164" fontId="33" fillId="0" borderId="0" xfId="0" applyNumberFormat="1" applyFont="1" applyAlignment="1"/>
    <xf numFmtId="164" fontId="33" fillId="0" borderId="1" xfId="0" applyNumberFormat="1" applyFont="1" applyBorder="1" applyAlignment="1"/>
    <xf numFmtId="0" fontId="33" fillId="0" borderId="0" xfId="0" applyFont="1" applyAlignment="1">
      <alignment wrapText="1" indent="3"/>
    </xf>
    <xf numFmtId="164" fontId="33" fillId="0" borderId="3" xfId="0" applyNumberFormat="1" applyFont="1" applyBorder="1" applyAlignment="1"/>
    <xf numFmtId="0" fontId="34" fillId="0" borderId="0" xfId="0" applyFont="1" applyAlignment="1">
      <alignment wrapText="1"/>
    </xf>
    <xf numFmtId="164" fontId="33" fillId="0" borderId="2" xfId="0" applyNumberFormat="1" applyFont="1" applyBorder="1" applyAlignment="1"/>
    <xf numFmtId="166" fontId="34" fillId="0" borderId="0" xfId="0" applyNumberFormat="1" applyFont="1" applyAlignment="1">
      <alignment horizontal="left"/>
    </xf>
    <xf numFmtId="172" fontId="34" fillId="0" borderId="0" xfId="0" applyNumberFormat="1" applyFont="1" applyAlignment="1">
      <alignment horizontal="left"/>
    </xf>
    <xf numFmtId="168" fontId="33" fillId="0" borderId="0" xfId="0" applyNumberFormat="1" applyFont="1" applyAlignment="1">
      <alignment horizontal="left"/>
    </xf>
    <xf numFmtId="0" fontId="33" fillId="0" borderId="0" xfId="0" applyFont="1" applyAlignment="1"/>
    <xf numFmtId="0" fontId="34" fillId="0" borderId="0" xfId="0" applyFont="1" applyAlignment="1"/>
    <xf numFmtId="168" fontId="34" fillId="0" borderId="0" xfId="0" applyNumberFormat="1" applyFont="1" applyAlignment="1">
      <alignment horizontal="left"/>
    </xf>
    <xf numFmtId="168" fontId="33" fillId="0" borderId="0" xfId="0" applyNumberFormat="1" applyFont="1" applyAlignment="1"/>
    <xf numFmtId="0" fontId="33" fillId="0" borderId="0" xfId="0" applyFont="1" applyAlignment="1">
      <alignment horizontal="right" wrapText="1"/>
    </xf>
    <xf numFmtId="0" fontId="36" fillId="0" borderId="0" xfId="0" applyFont="1" applyAlignment="1">
      <alignment wrapText="1"/>
    </xf>
    <xf numFmtId="0" fontId="36" fillId="0" borderId="0" xfId="0" applyFont="1" applyAlignment="1">
      <alignment horizontal="left"/>
    </xf>
    <xf numFmtId="0" fontId="37" fillId="0" borderId="0" xfId="0" applyFont="1" applyAlignment="1">
      <alignment horizontal="left"/>
    </xf>
    <xf numFmtId="164" fontId="36" fillId="0" borderId="0" xfId="0" applyNumberFormat="1" applyFont="1" applyAlignment="1">
      <alignment horizontal="left"/>
    </xf>
    <xf numFmtId="0" fontId="34" fillId="0" borderId="0" xfId="0" applyFont="1" applyAlignment="1">
      <alignment wrapText="1"/>
    </xf>
    <xf numFmtId="0" fontId="35" fillId="0" borderId="1" xfId="0" applyFont="1" applyBorder="1" applyAlignment="1">
      <alignment wrapText="1"/>
    </xf>
    <xf numFmtId="0" fontId="32" fillId="0" borderId="2" xfId="0" applyFont="1" applyBorder="1" applyAlignment="1">
      <alignment horizontal="center" wrapText="1"/>
    </xf>
    <xf numFmtId="0" fontId="32" fillId="0" borderId="3" xfId="0" applyFont="1" applyBorder="1" applyAlignment="1">
      <alignment horizontal="center" wrapText="1"/>
    </xf>
    <xf numFmtId="0" fontId="32" fillId="0" borderId="0" xfId="0" applyFont="1" applyAlignment="1">
      <alignment horizontal="center" wrapText="1"/>
    </xf>
    <xf numFmtId="0" fontId="35" fillId="0" borderId="3" xfId="0" applyFont="1" applyBorder="1" applyAlignment="1">
      <alignment horizontal="center" wrapText="1"/>
    </xf>
    <xf numFmtId="0" fontId="32" fillId="0" borderId="1" xfId="0" applyFont="1" applyBorder="1" applyAlignment="1">
      <alignment horizontal="center" wrapText="1"/>
    </xf>
    <xf numFmtId="0" fontId="35" fillId="0" borderId="0" xfId="0" applyFont="1" applyAlignment="1">
      <alignment horizontal="center" wrapText="1"/>
    </xf>
    <xf numFmtId="169" fontId="26" fillId="0" borderId="0" xfId="0" applyNumberFormat="1" applyFont="1" applyAlignment="1"/>
    <xf numFmtId="169" fontId="26" fillId="0" borderId="0" xfId="0" applyNumberFormat="1" applyFont="1" applyAlignment="1">
      <alignment horizontal="left"/>
    </xf>
    <xf numFmtId="0" fontId="38" fillId="0" borderId="0" xfId="0" applyFont="1" applyAlignment="1">
      <alignment horizontal="left"/>
    </xf>
    <xf numFmtId="0" fontId="26" fillId="0" borderId="0" xfId="0" applyFont="1" applyAlignment="1">
      <alignment horizontal="left" indent="1"/>
    </xf>
    <xf numFmtId="0" fontId="38" fillId="0" borderId="0" xfId="0" applyFont="1" applyAlignment="1">
      <alignment horizontal="left" indent="1"/>
    </xf>
    <xf numFmtId="0" fontId="25" fillId="0" borderId="3" xfId="0" applyFont="1" applyBorder="1" applyAlignment="1">
      <alignment horizontal="left"/>
    </xf>
    <xf numFmtId="0" fontId="43" fillId="0" borderId="0" xfId="0" applyFont="1" applyAlignment="1">
      <alignment horizontal="left"/>
    </xf>
    <xf numFmtId="0" fontId="43" fillId="0" borderId="0" xfId="0" applyFont="1" applyAlignment="1">
      <alignment wrapText="1"/>
    </xf>
    <xf numFmtId="0" fontId="10" fillId="0" borderId="0" xfId="0" applyFont="1" applyAlignment="1">
      <alignment horizontal="left"/>
    </xf>
    <xf numFmtId="0" fontId="9" fillId="0" borderId="0" xfId="0" applyFont="1" applyAlignment="1">
      <alignment horizontal="left"/>
    </xf>
    <xf numFmtId="0" fontId="44" fillId="0" borderId="0" xfId="0" applyFont="1" applyAlignment="1">
      <alignment wrapText="1"/>
    </xf>
    <xf numFmtId="0" fontId="8" fillId="0" borderId="0" xfId="0" applyFont="1" applyAlignment="1">
      <alignment wrapText="1"/>
    </xf>
    <xf numFmtId="170" fontId="8" fillId="0" borderId="0" xfId="0" applyNumberFormat="1" applyFont="1" applyAlignment="1">
      <alignment horizontal="left"/>
    </xf>
    <xf numFmtId="170" fontId="8" fillId="0" borderId="0" xfId="0" applyNumberFormat="1" applyFont="1" applyAlignment="1">
      <alignment horizontal="center"/>
    </xf>
    <xf numFmtId="0" fontId="45" fillId="0" borderId="0" xfId="0" applyFont="1" applyAlignment="1">
      <alignment wrapText="1"/>
    </xf>
    <xf numFmtId="0" fontId="8" fillId="0" borderId="3" xfId="0" applyFont="1" applyBorder="1" applyAlignment="1">
      <alignment horizontal="left"/>
    </xf>
    <xf numFmtId="0" fontId="8" fillId="0" borderId="0" xfId="0" applyFont="1" applyAlignment="1">
      <alignment horizontal="center"/>
    </xf>
    <xf numFmtId="0" fontId="8" fillId="0" borderId="3" xfId="0" applyFont="1" applyBorder="1" applyAlignment="1">
      <alignment horizontal="center"/>
    </xf>
    <xf numFmtId="0" fontId="8" fillId="0" borderId="3" xfId="0" applyFont="1" applyBorder="1" applyAlignment="1">
      <alignment horizontal="center" wrapText="1"/>
    </xf>
    <xf numFmtId="0" fontId="8" fillId="0" borderId="0" xfId="0" applyFont="1" applyAlignment="1">
      <alignment horizontal="center" wrapText="1"/>
    </xf>
    <xf numFmtId="0" fontId="8" fillId="0" borderId="1" xfId="0" applyFont="1" applyBorder="1" applyAlignment="1">
      <alignment horizontal="center" wrapText="1"/>
    </xf>
    <xf numFmtId="171" fontId="9" fillId="0" borderId="0" xfId="0" applyNumberFormat="1" applyFont="1" applyAlignment="1"/>
    <xf numFmtId="0" fontId="9" fillId="0" borderId="0" xfId="0" applyFont="1" applyAlignment="1">
      <alignment wrapText="1" indent="1"/>
    </xf>
    <xf numFmtId="164" fontId="9" fillId="0" borderId="1" xfId="0" applyNumberFormat="1" applyFont="1" applyBorder="1" applyAlignment="1"/>
    <xf numFmtId="0" fontId="9" fillId="0" borderId="0" xfId="0" applyFont="1" applyAlignment="1">
      <alignment wrapText="1" indent="2"/>
    </xf>
    <xf numFmtId="164" fontId="9" fillId="0" borderId="3" xfId="0" applyNumberFormat="1" applyFont="1" applyBorder="1" applyAlignment="1"/>
    <xf numFmtId="165" fontId="9" fillId="0" borderId="2" xfId="0" applyNumberFormat="1" applyFont="1" applyBorder="1" applyAlignment="1"/>
    <xf numFmtId="166" fontId="9" fillId="0" borderId="3" xfId="0" applyNumberFormat="1" applyFont="1" applyBorder="1" applyAlignment="1"/>
    <xf numFmtId="42" fontId="9" fillId="0" borderId="0" xfId="0" applyNumberFormat="1" applyFont="1" applyAlignment="1"/>
    <xf numFmtId="41" fontId="9" fillId="0" borderId="0" xfId="0" applyNumberFormat="1" applyFont="1" applyAlignment="1"/>
    <xf numFmtId="41" fontId="9" fillId="0" borderId="0" xfId="0" applyNumberFormat="1" applyFont="1" applyAlignment="1">
      <alignment horizontal="left"/>
    </xf>
    <xf numFmtId="41" fontId="9" fillId="0" borderId="1" xfId="0" applyNumberFormat="1" applyFont="1" applyBorder="1" applyAlignment="1"/>
    <xf numFmtId="41" fontId="9" fillId="0" borderId="3" xfId="0" applyNumberFormat="1" applyFont="1" applyBorder="1" applyAlignment="1"/>
    <xf numFmtId="41" fontId="9" fillId="0" borderId="2" xfId="0" applyNumberFormat="1" applyFont="1" applyBorder="1" applyAlignment="1"/>
    <xf numFmtId="42" fontId="9" fillId="0" borderId="3" xfId="0" applyNumberFormat="1" applyFont="1" applyBorder="1" applyAlignment="1"/>
    <xf numFmtId="42" fontId="22" fillId="0" borderId="4" xfId="0" applyNumberFormat="1" applyFont="1" applyBorder="1" applyAlignment="1"/>
    <xf numFmtId="42" fontId="22" fillId="0" borderId="0" xfId="0" applyNumberFormat="1" applyFont="1" applyAlignment="1">
      <alignment horizontal="left"/>
    </xf>
    <xf numFmtId="42" fontId="22" fillId="0" borderId="5" xfId="0" applyNumberFormat="1" applyFont="1" applyBorder="1" applyAlignment="1"/>
    <xf numFmtId="42" fontId="22" fillId="0" borderId="0" xfId="0" applyNumberFormat="1" applyFont="1" applyAlignment="1">
      <alignment wrapText="1"/>
    </xf>
    <xf numFmtId="42" fontId="22" fillId="0" borderId="0" xfId="0" applyNumberFormat="1" applyFont="1" applyAlignment="1"/>
    <xf numFmtId="41" fontId="22" fillId="0" borderId="0" xfId="0" applyNumberFormat="1" applyFont="1" applyAlignment="1"/>
    <xf numFmtId="41" fontId="22" fillId="0" borderId="0" xfId="0" applyNumberFormat="1" applyFont="1" applyAlignment="1">
      <alignment horizontal="left"/>
    </xf>
    <xf numFmtId="41" fontId="22" fillId="0" borderId="0" xfId="0" applyNumberFormat="1" applyFont="1" applyAlignment="1">
      <alignment wrapText="1"/>
    </xf>
    <xf numFmtId="41" fontId="22" fillId="0" borderId="1" xfId="0" applyNumberFormat="1" applyFont="1" applyBorder="1" applyAlignment="1"/>
    <xf numFmtId="41" fontId="22" fillId="0" borderId="1" xfId="0" applyNumberFormat="1" applyFont="1" applyBorder="1" applyAlignment="1">
      <alignment horizontal="left"/>
    </xf>
    <xf numFmtId="44" fontId="22" fillId="0" borderId="0" xfId="0" applyNumberFormat="1" applyFont="1" applyAlignment="1"/>
    <xf numFmtId="44" fontId="22" fillId="0" borderId="0" xfId="0" applyNumberFormat="1" applyFont="1" applyAlignment="1">
      <alignment horizontal="left"/>
    </xf>
    <xf numFmtId="44" fontId="22" fillId="0" borderId="6" xfId="0" applyNumberFormat="1" applyFont="1" applyBorder="1" applyAlignment="1"/>
    <xf numFmtId="44" fontId="22" fillId="0" borderId="0" xfId="0" applyNumberFormat="1" applyFont="1" applyAlignment="1">
      <alignment wrapText="1"/>
    </xf>
    <xf numFmtId="42" fontId="26" fillId="0" borderId="0" xfId="0" applyNumberFormat="1" applyFont="1" applyAlignment="1"/>
    <xf numFmtId="175" fontId="26" fillId="0" borderId="0" xfId="1" applyNumberFormat="1" applyFont="1" applyAlignment="1"/>
    <xf numFmtId="175" fontId="26" fillId="0" borderId="0" xfId="1" applyNumberFormat="1" applyFont="1" applyAlignment="1">
      <alignment horizontal="left"/>
    </xf>
    <xf numFmtId="175" fontId="26" fillId="0" borderId="0" xfId="1" applyNumberFormat="1" applyFont="1" applyAlignment="1">
      <alignment wrapText="1"/>
    </xf>
    <xf numFmtId="42" fontId="26" fillId="0" borderId="0" xfId="0" applyNumberFormat="1" applyFont="1" applyAlignment="1">
      <alignment horizontal="left"/>
    </xf>
    <xf numFmtId="42" fontId="26" fillId="0" borderId="3" xfId="0" applyNumberFormat="1" applyFont="1" applyBorder="1" applyAlignment="1"/>
    <xf numFmtId="42" fontId="26" fillId="0" borderId="3" xfId="0" applyNumberFormat="1" applyFont="1" applyBorder="1" applyAlignment="1">
      <alignment horizontal="left"/>
    </xf>
    <xf numFmtId="42" fontId="38" fillId="0" borderId="0" xfId="0" applyNumberFormat="1" applyFont="1" applyAlignment="1">
      <alignment horizontal="left"/>
    </xf>
    <xf numFmtId="164" fontId="26" fillId="0" borderId="0" xfId="0" applyNumberFormat="1" applyFont="1" applyFill="1" applyAlignment="1"/>
    <xf numFmtId="164" fontId="26" fillId="0" borderId="3" xfId="0" applyNumberFormat="1" applyFont="1" applyFill="1" applyBorder="1" applyAlignment="1"/>
    <xf numFmtId="42" fontId="26" fillId="0" borderId="0" xfId="0" applyNumberFormat="1" applyFont="1" applyFill="1" applyAlignment="1"/>
    <xf numFmtId="42" fontId="26" fillId="0" borderId="3" xfId="0" applyNumberFormat="1" applyFont="1" applyFill="1" applyBorder="1" applyAlignment="1"/>
    <xf numFmtId="41" fontId="26" fillId="0" borderId="0" xfId="0" applyNumberFormat="1" applyFont="1" applyAlignment="1"/>
    <xf numFmtId="41" fontId="26" fillId="0" borderId="0" xfId="0" applyNumberFormat="1" applyFont="1" applyAlignment="1">
      <alignment horizontal="left"/>
    </xf>
    <xf numFmtId="42" fontId="27" fillId="0" borderId="0" xfId="0" applyNumberFormat="1" applyFont="1" applyAlignment="1">
      <alignment horizontal="left"/>
    </xf>
    <xf numFmtId="0" fontId="11" fillId="0" borderId="1" xfId="0" applyFont="1" applyBorder="1" applyAlignment="1">
      <alignment horizontal="center" wrapText="1"/>
    </xf>
    <xf numFmtId="0" fontId="11" fillId="0" borderId="0" xfId="0" applyFont="1" applyAlignment="1">
      <alignment horizontal="center"/>
    </xf>
    <xf numFmtId="0" fontId="11" fillId="0" borderId="2" xfId="0" applyFont="1" applyBorder="1" applyAlignment="1">
      <alignment horizontal="center" wrapText="1"/>
    </xf>
    <xf numFmtId="0" fontId="11" fillId="0" borderId="3" xfId="0" applyFont="1" applyBorder="1" applyAlignment="1">
      <alignment horizontal="center"/>
    </xf>
    <xf numFmtId="42" fontId="26" fillId="0" borderId="1" xfId="0" applyNumberFormat="1" applyFont="1" applyBorder="1" applyAlignment="1"/>
    <xf numFmtId="42" fontId="33" fillId="0" borderId="0" xfId="0" applyNumberFormat="1" applyFont="1" applyAlignment="1"/>
    <xf numFmtId="42" fontId="33" fillId="0" borderId="0" xfId="0" applyNumberFormat="1" applyFont="1" applyAlignment="1">
      <alignment horizontal="left"/>
    </xf>
    <xf numFmtId="42" fontId="33" fillId="0" borderId="2" xfId="0" applyNumberFormat="1" applyFont="1" applyBorder="1" applyAlignment="1"/>
    <xf numFmtId="42" fontId="34" fillId="0" borderId="0" xfId="0" applyNumberFormat="1" applyFont="1" applyAlignment="1">
      <alignment wrapText="1"/>
    </xf>
    <xf numFmtId="42" fontId="33" fillId="0" borderId="3" xfId="0" applyNumberFormat="1" applyFont="1" applyBorder="1" applyAlignment="1"/>
    <xf numFmtId="42" fontId="34" fillId="0" borderId="0" xfId="0" applyNumberFormat="1" applyFont="1" applyAlignment="1">
      <alignment horizontal="left"/>
    </xf>
    <xf numFmtId="176" fontId="33" fillId="0" borderId="0" xfId="0" applyNumberFormat="1" applyFont="1" applyAlignment="1"/>
    <xf numFmtId="176" fontId="33" fillId="0" borderId="0" xfId="0" applyNumberFormat="1" applyFont="1" applyAlignment="1">
      <alignment horizontal="left"/>
    </xf>
    <xf numFmtId="176" fontId="34" fillId="0" borderId="0" xfId="0" applyNumberFormat="1" applyFont="1" applyAlignment="1">
      <alignment horizontal="left"/>
    </xf>
    <xf numFmtId="41" fontId="26" fillId="0" borderId="1" xfId="0" applyNumberFormat="1" applyFont="1" applyBorder="1" applyAlignment="1"/>
    <xf numFmtId="41" fontId="26" fillId="0" borderId="3" xfId="0" applyNumberFormat="1" applyFont="1" applyBorder="1" applyAlignment="1"/>
    <xf numFmtId="41" fontId="26" fillId="0" borderId="1" xfId="0" applyNumberFormat="1" applyFont="1" applyBorder="1" applyAlignment="1">
      <alignment horizontal="left"/>
    </xf>
    <xf numFmtId="166" fontId="26" fillId="0" borderId="0" xfId="0" applyNumberFormat="1" applyFont="1" applyFill="1" applyAlignment="1"/>
    <xf numFmtId="42" fontId="33" fillId="0" borderId="0" xfId="0" applyNumberFormat="1" applyFont="1" applyFill="1" applyAlignment="1"/>
    <xf numFmtId="172" fontId="26" fillId="0" borderId="0" xfId="0" applyNumberFormat="1" applyFont="1" applyFill="1" applyAlignment="1"/>
    <xf numFmtId="176" fontId="33" fillId="0" borderId="0" xfId="0" applyNumberFormat="1" applyFont="1" applyFill="1" applyAlignment="1"/>
    <xf numFmtId="0" fontId="39" fillId="0" borderId="0" xfId="0" applyFont="1" applyAlignment="1">
      <alignment horizontal="center" wrapText="1"/>
    </xf>
    <xf numFmtId="0" fontId="40" fillId="0" borderId="0" xfId="0" applyFont="1" applyAlignment="1">
      <alignment wrapText="1"/>
    </xf>
    <xf numFmtId="0" fontId="41" fillId="0" borderId="0" xfId="0" applyFont="1" applyAlignment="1">
      <alignment horizontal="center" wrapText="1"/>
    </xf>
    <xf numFmtId="0" fontId="42" fillId="0" borderId="0" xfId="0" applyFont="1" applyAlignment="1">
      <alignment wrapText="1"/>
    </xf>
    <xf numFmtId="0" fontId="10" fillId="0" borderId="0" xfId="0" applyFont="1" applyAlignment="1">
      <alignment vertical="top" wrapText="1"/>
    </xf>
    <xf numFmtId="0" fontId="22" fillId="0" borderId="0" xfId="0" applyFont="1" applyAlignment="1">
      <alignment vertical="top" wrapText="1"/>
    </xf>
    <xf numFmtId="0" fontId="23" fillId="0" borderId="0" xfId="0" applyFont="1" applyAlignment="1">
      <alignment horizontal="left" vertical="top"/>
    </xf>
    <xf numFmtId="0" fontId="23" fillId="0" borderId="0" xfId="0" applyFont="1" applyAlignment="1">
      <alignment wrapText="1"/>
    </xf>
    <xf numFmtId="0" fontId="22" fillId="0" borderId="0" xfId="0" applyFont="1" applyAlignment="1">
      <alignment wrapText="1"/>
    </xf>
    <xf numFmtId="0" fontId="23" fillId="0" borderId="0" xfId="0" applyFont="1" applyAlignment="1">
      <alignment horizontal="left"/>
    </xf>
    <xf numFmtId="0" fontId="22" fillId="0" borderId="0" xfId="0" applyFont="1" applyAlignment="1">
      <alignment horizontal="left"/>
    </xf>
    <xf numFmtId="0" fontId="21" fillId="0" borderId="1" xfId="0" applyFont="1" applyBorder="1" applyAlignment="1">
      <alignment horizontal="center"/>
    </xf>
    <xf numFmtId="0" fontId="21" fillId="0" borderId="1" xfId="0" applyFont="1" applyBorder="1" applyAlignment="1">
      <alignment horizontal="left"/>
    </xf>
    <xf numFmtId="0" fontId="21" fillId="0" borderId="0" xfId="0" applyFont="1" applyAlignment="1">
      <alignment wrapText="1"/>
    </xf>
    <xf numFmtId="0" fontId="27" fillId="0" borderId="0" xfId="0" applyFont="1" applyAlignment="1">
      <alignment wrapText="1"/>
    </xf>
    <xf numFmtId="0" fontId="26" fillId="0" borderId="0" xfId="0" applyFont="1" applyAlignment="1">
      <alignment wrapText="1"/>
    </xf>
    <xf numFmtId="0" fontId="26" fillId="0" borderId="0" xfId="0" applyFont="1" applyAlignment="1">
      <alignment horizontal="left"/>
    </xf>
    <xf numFmtId="0" fontId="27" fillId="0" borderId="0" xfId="0" applyFont="1" applyAlignment="1">
      <alignment horizontal="left"/>
    </xf>
    <xf numFmtId="0" fontId="25" fillId="0" borderId="0" xfId="0" applyFont="1" applyAlignment="1">
      <alignment wrapText="1"/>
    </xf>
    <xf numFmtId="0" fontId="25" fillId="0" borderId="1" xfId="0" applyFont="1" applyBorder="1" applyAlignment="1">
      <alignment horizontal="center"/>
    </xf>
    <xf numFmtId="0" fontId="25" fillId="0" borderId="1" xfId="0" applyFont="1" applyBorder="1" applyAlignment="1">
      <alignment horizontal="left"/>
    </xf>
    <xf numFmtId="0" fontId="25" fillId="0" borderId="0" xfId="0" applyFont="1" applyAlignment="1">
      <alignment horizontal="center"/>
    </xf>
    <xf numFmtId="0" fontId="10" fillId="0" borderId="0" xfId="0" applyFont="1" applyAlignment="1">
      <alignment wrapText="1"/>
    </xf>
    <xf numFmtId="0" fontId="44" fillId="0" borderId="0" xfId="0" applyFont="1" applyAlignment="1">
      <alignment wrapText="1"/>
    </xf>
    <xf numFmtId="0" fontId="10" fillId="0" borderId="0" xfId="0" applyFont="1" applyAlignment="1">
      <alignment horizontal="left"/>
    </xf>
    <xf numFmtId="0" fontId="46" fillId="0" borderId="0" xfId="0" applyFont="1" applyAlignment="1">
      <alignment horizontal="left"/>
    </xf>
    <xf numFmtId="0" fontId="44" fillId="0" borderId="0" xfId="0" applyFont="1" applyAlignment="1">
      <alignment horizontal="left"/>
    </xf>
    <xf numFmtId="0" fontId="9" fillId="0" borderId="0" xfId="0" applyFont="1" applyAlignment="1">
      <alignment horizontal="left"/>
    </xf>
    <xf numFmtId="170" fontId="8" fillId="0" borderId="1" xfId="0" applyNumberFormat="1" applyFont="1" applyBorder="1" applyAlignment="1">
      <alignment horizontal="center"/>
    </xf>
    <xf numFmtId="0" fontId="8" fillId="0" borderId="1" xfId="0" applyFont="1" applyBorder="1" applyAlignment="1">
      <alignment horizontal="left"/>
    </xf>
    <xf numFmtId="0" fontId="8" fillId="0" borderId="0" xfId="0" applyFont="1" applyAlignment="1">
      <alignment wrapText="1"/>
    </xf>
    <xf numFmtId="170" fontId="8" fillId="0" borderId="1" xfId="0" applyNumberFormat="1" applyFont="1" applyBorder="1" applyAlignment="1">
      <alignment horizontal="left"/>
    </xf>
    <xf numFmtId="164" fontId="8" fillId="0" borderId="1" xfId="0" applyNumberFormat="1" applyFont="1" applyBorder="1" applyAlignment="1">
      <alignment horizontal="left"/>
    </xf>
    <xf numFmtId="170" fontId="45" fillId="0" borderId="1" xfId="0" applyNumberFormat="1" applyFont="1" applyBorder="1" applyAlignment="1">
      <alignment horizontal="left"/>
    </xf>
    <xf numFmtId="0" fontId="8" fillId="0" borderId="2" xfId="0" applyFont="1" applyBorder="1" applyAlignment="1">
      <alignment horizontal="center" wrapText="1"/>
    </xf>
    <xf numFmtId="0" fontId="8" fillId="0" borderId="2" xfId="0" applyFont="1" applyBorder="1" applyAlignment="1">
      <alignment horizontal="left"/>
    </xf>
    <xf numFmtId="0" fontId="8" fillId="0" borderId="1" xfId="0" applyFont="1" applyBorder="1" applyAlignment="1">
      <alignment horizontal="center" wrapText="1"/>
    </xf>
    <xf numFmtId="0" fontId="8" fillId="0" borderId="2" xfId="0" applyFont="1" applyBorder="1" applyAlignment="1">
      <alignment horizontal="center"/>
    </xf>
    <xf numFmtId="0" fontId="8" fillId="0" borderId="1" xfId="0" applyFont="1" applyBorder="1" applyAlignment="1">
      <alignment horizontal="center"/>
    </xf>
    <xf numFmtId="0" fontId="45" fillId="0" borderId="1" xfId="0" applyFont="1" applyBorder="1" applyAlignment="1">
      <alignment horizontal="left"/>
    </xf>
    <xf numFmtId="0" fontId="25" fillId="0" borderId="0" xfId="0" applyFont="1" applyAlignment="1">
      <alignment horizontal="center" wrapText="1"/>
    </xf>
    <xf numFmtId="0" fontId="14" fillId="0" borderId="0" xfId="0" applyFont="1" applyAlignment="1">
      <alignment wrapText="1"/>
    </xf>
    <xf numFmtId="0" fontId="0" fillId="0" borderId="0" xfId="0" applyAlignment="1">
      <alignment wrapText="1"/>
    </xf>
    <xf numFmtId="0" fontId="14" fillId="0" borderId="0" xfId="0" applyFont="1" applyAlignment="1">
      <alignment horizontal="left"/>
    </xf>
    <xf numFmtId="0" fontId="48" fillId="0" borderId="0" xfId="0" applyFont="1" applyFill="1" applyAlignment="1">
      <alignment wrapText="1"/>
    </xf>
    <xf numFmtId="0" fontId="49" fillId="0" borderId="0" xfId="0" applyFont="1" applyFill="1" applyAlignment="1">
      <alignment wrapText="1"/>
    </xf>
    <xf numFmtId="0" fontId="48" fillId="0" borderId="0" xfId="0" applyFont="1" applyFill="1" applyAlignment="1">
      <alignment horizontal="left"/>
    </xf>
    <xf numFmtId="0" fontId="25" fillId="0" borderId="1" xfId="0" applyFont="1" applyBorder="1" applyAlignment="1">
      <alignment horizontal="center" wrapText="1"/>
    </xf>
    <xf numFmtId="0" fontId="26" fillId="2" borderId="0" xfId="0" applyFont="1" applyFill="1" applyAlignment="1">
      <alignment horizontal="left"/>
    </xf>
    <xf numFmtId="0" fontId="25" fillId="0" borderId="1" xfId="0" applyFont="1" applyBorder="1" applyAlignment="1">
      <alignment horizontal="left" wrapText="1"/>
    </xf>
    <xf numFmtId="0" fontId="13" fillId="0" borderId="0" xfId="0" applyFont="1" applyAlignment="1">
      <alignment wrapText="1"/>
    </xf>
    <xf numFmtId="0" fontId="11" fillId="0" borderId="1" xfId="0" applyFont="1" applyBorder="1" applyAlignment="1">
      <alignment horizontal="center"/>
    </xf>
    <xf numFmtId="0" fontId="11" fillId="0" borderId="1" xfId="0" applyFont="1" applyBorder="1" applyAlignment="1">
      <alignment horizontal="left"/>
    </xf>
    <xf numFmtId="0" fontId="27" fillId="0" borderId="0" xfId="0" applyFont="1" applyFill="1" applyAlignment="1">
      <alignment wrapText="1"/>
    </xf>
    <xf numFmtId="0" fontId="26" fillId="0" borderId="0" xfId="0" applyFont="1" applyFill="1" applyAlignment="1">
      <alignment wrapText="1"/>
    </xf>
    <xf numFmtId="0" fontId="27" fillId="0" borderId="0" xfId="0" applyFont="1" applyFill="1" applyAlignment="1">
      <alignment horizontal="left"/>
    </xf>
    <xf numFmtId="0" fontId="26" fillId="0" borderId="0" xfId="0" applyFont="1" applyFill="1" applyAlignment="1">
      <alignment horizontal="left"/>
    </xf>
    <xf numFmtId="0" fontId="32" fillId="0" borderId="7" xfId="0" applyFont="1" applyBorder="1" applyAlignment="1">
      <alignment horizontal="center" wrapText="1"/>
    </xf>
    <xf numFmtId="0" fontId="32" fillId="0" borderId="3" xfId="0" applyFont="1" applyBorder="1" applyAlignment="1">
      <alignment horizontal="left"/>
    </xf>
    <xf numFmtId="0" fontId="32" fillId="0" borderId="2" xfId="0" applyFont="1" applyBorder="1" applyAlignment="1">
      <alignment horizontal="left"/>
    </xf>
    <xf numFmtId="0" fontId="32" fillId="0" borderId="8" xfId="0" applyFont="1" applyBorder="1" applyAlignment="1">
      <alignment horizontal="left"/>
    </xf>
    <xf numFmtId="0" fontId="32" fillId="0" borderId="9" xfId="0" applyFont="1" applyBorder="1" applyAlignment="1">
      <alignment horizontal="center" wrapText="1"/>
    </xf>
    <xf numFmtId="0" fontId="17" fillId="0" borderId="0" xfId="0" applyFont="1" applyAlignment="1">
      <alignment wrapText="1"/>
    </xf>
    <xf numFmtId="0" fontId="34" fillId="0" borderId="0" xfId="0" applyFont="1" applyAlignment="1">
      <alignment wrapText="1"/>
    </xf>
    <xf numFmtId="0" fontId="33" fillId="0" borderId="0" xfId="0" applyFont="1" applyAlignment="1">
      <alignment wrapText="1"/>
    </xf>
    <xf numFmtId="0" fontId="34" fillId="0" borderId="0" xfId="0" applyFont="1" applyAlignment="1">
      <alignment horizontal="left"/>
    </xf>
    <xf numFmtId="0" fontId="13" fillId="0" borderId="0" xfId="0" applyFont="1" applyFill="1" applyAlignment="1">
      <alignment wrapText="1"/>
    </xf>
    <xf numFmtId="0" fontId="13" fillId="0" borderId="0" xfId="0" applyFont="1" applyAlignment="1">
      <alignment vertical="top" wrapText="1"/>
    </xf>
    <xf numFmtId="0" fontId="25" fillId="0" borderId="0" xfId="0" applyFont="1" applyAlignment="1">
      <alignment horizontal="left" wrapText="1"/>
    </xf>
    <xf numFmtId="0" fontId="25" fillId="0" borderId="0" xfId="0" applyFont="1" applyAlignment="1">
      <alignment horizontal="left"/>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5876925</xdr:colOff>
      <xdr:row>0</xdr:row>
      <xdr:rowOff>285750</xdr:rowOff>
    </xdr:from>
    <xdr:to>
      <xdr:col>1</xdr:col>
      <xdr:colOff>1315609</xdr:colOff>
      <xdr:row>0</xdr:row>
      <xdr:rowOff>1914524</xdr:rowOff>
    </xdr:to>
    <xdr:pic>
      <xdr:nvPicPr>
        <xdr:cNvPr id="4" name="Picture 3"/>
        <xdr:cNvPicPr>
          <a:picLocks noChangeAspect="1"/>
        </xdr:cNvPicPr>
      </xdr:nvPicPr>
      <xdr:blipFill>
        <a:blip xmlns:r="http://schemas.openxmlformats.org/officeDocument/2006/relationships" r:embed="rId1"/>
        <a:stretch>
          <a:fillRect/>
        </a:stretch>
      </xdr:blipFill>
      <xdr:spPr>
        <a:xfrm>
          <a:off x="5876925" y="285750"/>
          <a:ext cx="3668284" cy="162877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108"/>
  <sheetViews>
    <sheetView tabSelected="1" workbookViewId="0">
      <selection activeCell="A3" sqref="A3"/>
    </sheetView>
  </sheetViews>
  <sheetFormatPr defaultColWidth="21.5" defaultRowHeight="12.75" x14ac:dyDescent="0.2"/>
  <cols>
    <col min="1" max="1" width="144" customWidth="1"/>
    <col min="2" max="2" width="36.1640625" customWidth="1"/>
  </cols>
  <sheetData>
    <row r="1" spans="1:2" ht="158.85" customHeight="1" x14ac:dyDescent="0.4">
      <c r="A1" s="1"/>
      <c r="B1" s="2"/>
    </row>
    <row r="2" spans="1:2" ht="18.75" customHeight="1" x14ac:dyDescent="0.4">
      <c r="A2" s="1"/>
    </row>
    <row r="3" spans="1:2" ht="18.75" customHeight="1" x14ac:dyDescent="0.4">
      <c r="A3" s="1"/>
      <c r="B3" s="3"/>
    </row>
    <row r="4" spans="1:2" ht="18.75" customHeight="1" x14ac:dyDescent="0.4">
      <c r="A4" s="1"/>
    </row>
    <row r="5" spans="1:2" ht="18.75" customHeight="1" x14ac:dyDescent="0.4">
      <c r="A5" s="1"/>
    </row>
    <row r="6" spans="1:2" ht="18.75" customHeight="1" x14ac:dyDescent="0.4">
      <c r="A6" s="1"/>
    </row>
    <row r="7" spans="1:2" ht="18.75" customHeight="1" x14ac:dyDescent="0.4">
      <c r="A7" s="1"/>
    </row>
    <row r="8" spans="1:2" ht="18.75" customHeight="1" x14ac:dyDescent="0.4">
      <c r="A8" s="1"/>
    </row>
    <row r="9" spans="1:2" ht="18.75" customHeight="1" x14ac:dyDescent="0.4">
      <c r="A9" s="1"/>
    </row>
    <row r="10" spans="1:2" ht="55.5" customHeight="1" x14ac:dyDescent="0.85">
      <c r="A10" s="242" t="s">
        <v>0</v>
      </c>
      <c r="B10" s="243"/>
    </row>
    <row r="11" spans="1:2" ht="18.75" customHeight="1" x14ac:dyDescent="0.4">
      <c r="A11" s="4"/>
    </row>
    <row r="12" spans="1:2" ht="45" customHeight="1" x14ac:dyDescent="0.65">
      <c r="A12" s="244" t="s">
        <v>1</v>
      </c>
      <c r="B12" s="245"/>
    </row>
    <row r="13" spans="1:2" ht="18.75" customHeight="1" x14ac:dyDescent="0.4">
      <c r="A13" s="4"/>
    </row>
    <row r="14" spans="1:2" ht="45" customHeight="1" x14ac:dyDescent="0.65">
      <c r="A14" s="244" t="s">
        <v>2</v>
      </c>
      <c r="B14" s="245"/>
    </row>
    <row r="15" spans="1:2" ht="18.75" customHeight="1" x14ac:dyDescent="0.4">
      <c r="A15" s="1"/>
    </row>
    <row r="16" spans="1:2" ht="18.75" customHeight="1" x14ac:dyDescent="0.4">
      <c r="A16" s="1"/>
    </row>
    <row r="17" spans="1:1" ht="18.75" customHeight="1" x14ac:dyDescent="0.4">
      <c r="A17" s="1"/>
    </row>
    <row r="18" spans="1:1" ht="18.75" customHeight="1" x14ac:dyDescent="0.4">
      <c r="A18" s="1"/>
    </row>
    <row r="19" spans="1:1" ht="18.75" customHeight="1" x14ac:dyDescent="0.4">
      <c r="A19" s="1"/>
    </row>
    <row r="20" spans="1:1" ht="18.75" customHeight="1" x14ac:dyDescent="0.4">
      <c r="A20" s="1"/>
    </row>
    <row r="21" spans="1:1" ht="18.75" customHeight="1" x14ac:dyDescent="0.4">
      <c r="A21" s="1"/>
    </row>
    <row r="22" spans="1:1" ht="18.75" customHeight="1" x14ac:dyDescent="0.4">
      <c r="A22" s="1"/>
    </row>
    <row r="23" spans="1:1" ht="18.75" customHeight="1" x14ac:dyDescent="0.4">
      <c r="A23" s="1"/>
    </row>
    <row r="24" spans="1:1" ht="18.75" customHeight="1" x14ac:dyDescent="0.4">
      <c r="A24" s="1"/>
    </row>
    <row r="25" spans="1:1" ht="18.75" customHeight="1" x14ac:dyDescent="0.4">
      <c r="A25" s="1"/>
    </row>
    <row r="26" spans="1:1" ht="18.75" customHeight="1" x14ac:dyDescent="0.4">
      <c r="A26" s="1"/>
    </row>
    <row r="27" spans="1:1" ht="18.75" customHeight="1" x14ac:dyDescent="0.4">
      <c r="A27" s="1"/>
    </row>
    <row r="28" spans="1:1" ht="18.75" customHeight="1" x14ac:dyDescent="0.4">
      <c r="A28" s="1"/>
    </row>
    <row r="29" spans="1:1" ht="18.75" customHeight="1" x14ac:dyDescent="0.4">
      <c r="A29" s="1"/>
    </row>
    <row r="30" spans="1:1" ht="18.75" customHeight="1" x14ac:dyDescent="0.4">
      <c r="A30" s="1"/>
    </row>
    <row r="31" spans="1:1" ht="18.75" customHeight="1" x14ac:dyDescent="0.4">
      <c r="A31" s="1"/>
    </row>
    <row r="32" spans="1:1" ht="18.75" customHeight="1" x14ac:dyDescent="0.4">
      <c r="A32" s="1"/>
    </row>
    <row r="33" spans="1:1" ht="18.75" customHeight="1" x14ac:dyDescent="0.4">
      <c r="A33" s="1"/>
    </row>
    <row r="34" spans="1:1" ht="18.75" customHeight="1" x14ac:dyDescent="0.4">
      <c r="A34" s="1"/>
    </row>
    <row r="35" spans="1:1" ht="18.75" customHeight="1" x14ac:dyDescent="0.4">
      <c r="A35" s="1"/>
    </row>
    <row r="36" spans="1:1" ht="18.75" customHeight="1" x14ac:dyDescent="0.4">
      <c r="A36" s="1"/>
    </row>
    <row r="37" spans="1:1" ht="18.75" customHeight="1" x14ac:dyDescent="0.4">
      <c r="A37" s="1"/>
    </row>
    <row r="38" spans="1:1" ht="18.75" customHeight="1" x14ac:dyDescent="0.4">
      <c r="A38" s="1"/>
    </row>
    <row r="39" spans="1:1" ht="18.75" customHeight="1" x14ac:dyDescent="0.4">
      <c r="A39" s="1"/>
    </row>
    <row r="40" spans="1:1" ht="18.75" customHeight="1" x14ac:dyDescent="0.4">
      <c r="A40" s="1"/>
    </row>
    <row r="41" spans="1:1" ht="18.75" customHeight="1" x14ac:dyDescent="0.4">
      <c r="A41" s="1"/>
    </row>
    <row r="42" spans="1:1" ht="18.75" customHeight="1" x14ac:dyDescent="0.4">
      <c r="A42" s="1"/>
    </row>
    <row r="43" spans="1:1" ht="18.75" customHeight="1" x14ac:dyDescent="0.4">
      <c r="A43" s="1"/>
    </row>
    <row r="44" spans="1:1" ht="18.75" customHeight="1" x14ac:dyDescent="0.4">
      <c r="A44" s="1"/>
    </row>
    <row r="45" spans="1:1" ht="18.75" customHeight="1" x14ac:dyDescent="0.4">
      <c r="A45" s="1"/>
    </row>
    <row r="46" spans="1:1" ht="18.75" customHeight="1" x14ac:dyDescent="0.4">
      <c r="A46" s="1"/>
    </row>
    <row r="47" spans="1:1" ht="18.75" customHeight="1" x14ac:dyDescent="0.4">
      <c r="A47" s="1"/>
    </row>
    <row r="48" spans="1:1" ht="18.75" customHeight="1" x14ac:dyDescent="0.4">
      <c r="A48" s="1"/>
    </row>
    <row r="49" spans="1:1" ht="18.75" customHeight="1" x14ac:dyDescent="0.4">
      <c r="A49" s="1"/>
    </row>
    <row r="50" spans="1:1" ht="18.75" customHeight="1" x14ac:dyDescent="0.4">
      <c r="A50" s="1"/>
    </row>
    <row r="51" spans="1:1" ht="18.75" customHeight="1" x14ac:dyDescent="0.4">
      <c r="A51" s="1"/>
    </row>
    <row r="52" spans="1:1" ht="18.75" customHeight="1" x14ac:dyDescent="0.4">
      <c r="A52" s="1"/>
    </row>
    <row r="53" spans="1:1" ht="18.75" customHeight="1" x14ac:dyDescent="0.4">
      <c r="A53" s="1"/>
    </row>
    <row r="54" spans="1:1" ht="18.75" customHeight="1" x14ac:dyDescent="0.4">
      <c r="A54" s="1"/>
    </row>
    <row r="55" spans="1:1" ht="18.75" customHeight="1" x14ac:dyDescent="0.4">
      <c r="A55" s="1"/>
    </row>
    <row r="56" spans="1:1" ht="18.75" customHeight="1" x14ac:dyDescent="0.4">
      <c r="A56" s="1"/>
    </row>
    <row r="57" spans="1:1" ht="18.75" customHeight="1" x14ac:dyDescent="0.4">
      <c r="A57" s="1"/>
    </row>
    <row r="58" spans="1:1" ht="18.75" customHeight="1" x14ac:dyDescent="0.4">
      <c r="A58" s="1"/>
    </row>
    <row r="59" spans="1:1" ht="18.75" customHeight="1" x14ac:dyDescent="0.4">
      <c r="A59" s="1"/>
    </row>
    <row r="60" spans="1:1" ht="18.75" customHeight="1" x14ac:dyDescent="0.4">
      <c r="A60" s="1"/>
    </row>
    <row r="61" spans="1:1" ht="18.75" customHeight="1" x14ac:dyDescent="0.4">
      <c r="A61" s="1"/>
    </row>
    <row r="62" spans="1:1" ht="18.75" customHeight="1" x14ac:dyDescent="0.4">
      <c r="A62" s="1"/>
    </row>
    <row r="63" spans="1:1" ht="18.75" customHeight="1" x14ac:dyDescent="0.4">
      <c r="A63" s="1"/>
    </row>
    <row r="64" spans="1:1" ht="18.75" customHeight="1" x14ac:dyDescent="0.4">
      <c r="A64" s="1"/>
    </row>
    <row r="65" spans="1:1" ht="18.75" customHeight="1" x14ac:dyDescent="0.4">
      <c r="A65" s="1"/>
    </row>
    <row r="66" spans="1:1" ht="18.75" customHeight="1" x14ac:dyDescent="0.4">
      <c r="A66" s="1"/>
    </row>
    <row r="67" spans="1:1" ht="18.75" customHeight="1" x14ac:dyDescent="0.4">
      <c r="A67" s="1"/>
    </row>
    <row r="68" spans="1:1" ht="18.75" customHeight="1" x14ac:dyDescent="0.4">
      <c r="A68" s="1"/>
    </row>
    <row r="69" spans="1:1" ht="18.75" customHeight="1" x14ac:dyDescent="0.4">
      <c r="A69" s="1"/>
    </row>
    <row r="70" spans="1:1" ht="18.75" customHeight="1" x14ac:dyDescent="0.4">
      <c r="A70" s="1"/>
    </row>
    <row r="71" spans="1:1" ht="18.75" customHeight="1" x14ac:dyDescent="0.4">
      <c r="A71" s="1"/>
    </row>
    <row r="72" spans="1:1" ht="18.75" customHeight="1" x14ac:dyDescent="0.4">
      <c r="A72" s="1"/>
    </row>
    <row r="73" spans="1:1" ht="18.75" customHeight="1" x14ac:dyDescent="0.4">
      <c r="A73" s="1"/>
    </row>
    <row r="74" spans="1:1" ht="18.75" customHeight="1" x14ac:dyDescent="0.4">
      <c r="A74" s="1"/>
    </row>
    <row r="75" spans="1:1" ht="18.75" customHeight="1" x14ac:dyDescent="0.4">
      <c r="A75" s="1"/>
    </row>
    <row r="76" spans="1:1" ht="18.75" customHeight="1" x14ac:dyDescent="0.4">
      <c r="A76" s="1"/>
    </row>
    <row r="77" spans="1:1" ht="18.75" customHeight="1" x14ac:dyDescent="0.4">
      <c r="A77" s="1"/>
    </row>
    <row r="78" spans="1:1" ht="18.75" customHeight="1" x14ac:dyDescent="0.4">
      <c r="A78" s="1"/>
    </row>
    <row r="79" spans="1:1" ht="18.75" customHeight="1" x14ac:dyDescent="0.4">
      <c r="A79" s="1"/>
    </row>
    <row r="80" spans="1:1" ht="18.75" customHeight="1" x14ac:dyDescent="0.4">
      <c r="A80" s="1"/>
    </row>
    <row r="81" spans="1:1" ht="18.75" customHeight="1" x14ac:dyDescent="0.4">
      <c r="A81" s="1"/>
    </row>
    <row r="82" spans="1:1" ht="18.75" customHeight="1" x14ac:dyDescent="0.4">
      <c r="A82" s="1"/>
    </row>
    <row r="83" spans="1:1" ht="18.75" customHeight="1" x14ac:dyDescent="0.4">
      <c r="A83" s="1"/>
    </row>
    <row r="84" spans="1:1" ht="18.75" customHeight="1" x14ac:dyDescent="0.4">
      <c r="A84" s="1"/>
    </row>
    <row r="85" spans="1:1" ht="18.75" customHeight="1" x14ac:dyDescent="0.4">
      <c r="A85" s="1"/>
    </row>
    <row r="86" spans="1:1" ht="18.75" customHeight="1" x14ac:dyDescent="0.4">
      <c r="A86" s="1"/>
    </row>
    <row r="87" spans="1:1" ht="18.75" customHeight="1" x14ac:dyDescent="0.4">
      <c r="A87" s="1"/>
    </row>
    <row r="88" spans="1:1" ht="18.75" customHeight="1" x14ac:dyDescent="0.4">
      <c r="A88" s="1"/>
    </row>
    <row r="89" spans="1:1" ht="18.75" customHeight="1" x14ac:dyDescent="0.4">
      <c r="A89" s="1"/>
    </row>
    <row r="90" spans="1:1" ht="18.75" customHeight="1" x14ac:dyDescent="0.4">
      <c r="A90" s="1"/>
    </row>
    <row r="91" spans="1:1" ht="18.75" customHeight="1" x14ac:dyDescent="0.4">
      <c r="A91" s="1"/>
    </row>
    <row r="92" spans="1:1" ht="18.75" customHeight="1" x14ac:dyDescent="0.4">
      <c r="A92" s="1"/>
    </row>
    <row r="93" spans="1:1" ht="18.75" customHeight="1" x14ac:dyDescent="0.4">
      <c r="A93" s="1"/>
    </row>
    <row r="94" spans="1:1" ht="18.75" customHeight="1" x14ac:dyDescent="0.4">
      <c r="A94" s="1"/>
    </row>
    <row r="95" spans="1:1" ht="18.75" customHeight="1" x14ac:dyDescent="0.4">
      <c r="A95" s="1"/>
    </row>
    <row r="96" spans="1:1" ht="18.75" customHeight="1" x14ac:dyDescent="0.4">
      <c r="A96" s="1"/>
    </row>
    <row r="97" spans="1:1" ht="18.75" customHeight="1" x14ac:dyDescent="0.4">
      <c r="A97" s="1"/>
    </row>
    <row r="98" spans="1:1" ht="18.75" customHeight="1" x14ac:dyDescent="0.4">
      <c r="A98" s="1"/>
    </row>
    <row r="99" spans="1:1" ht="18.75" customHeight="1" x14ac:dyDescent="0.4">
      <c r="A99" s="1"/>
    </row>
    <row r="100" spans="1:1" ht="18.75" customHeight="1" x14ac:dyDescent="0.4">
      <c r="A100" s="1"/>
    </row>
    <row r="101" spans="1:1" ht="18.75" customHeight="1" x14ac:dyDescent="0.4">
      <c r="A101" s="1"/>
    </row>
    <row r="102" spans="1:1" ht="18.75" customHeight="1" x14ac:dyDescent="0.4">
      <c r="A102" s="1"/>
    </row>
    <row r="103" spans="1:1" ht="18.75" customHeight="1" x14ac:dyDescent="0.4">
      <c r="A103" s="1"/>
    </row>
    <row r="104" spans="1:1" ht="18.75" customHeight="1" x14ac:dyDescent="0.4">
      <c r="A104" s="1"/>
    </row>
    <row r="105" spans="1:1" ht="18.75" customHeight="1" x14ac:dyDescent="0.4">
      <c r="A105" s="1"/>
    </row>
    <row r="106" spans="1:1" ht="18.75" customHeight="1" x14ac:dyDescent="0.4">
      <c r="A106" s="1"/>
    </row>
    <row r="107" spans="1:1" ht="18.75" customHeight="1" x14ac:dyDescent="0.4">
      <c r="A107" s="1"/>
    </row>
    <row r="108" spans="1:1" ht="18.75" customHeight="1" x14ac:dyDescent="0.4">
      <c r="A108" s="1"/>
    </row>
  </sheetData>
  <mergeCells count="3">
    <mergeCell ref="A10:B10"/>
    <mergeCell ref="A12:B12"/>
    <mergeCell ref="A14:B14"/>
  </mergeCells>
  <pageMargins left="0.7" right="0.7" top="0.75" bottom="0.75" header="0.3" footer="0.3"/>
  <pageSetup scale="68"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Z97"/>
  <sheetViews>
    <sheetView topLeftCell="A31" workbookViewId="0">
      <selection activeCell="C8" sqref="C8"/>
    </sheetView>
  </sheetViews>
  <sheetFormatPr defaultColWidth="21.5" defaultRowHeight="12.75" x14ac:dyDescent="0.2"/>
  <cols>
    <col min="1" max="1" width="72.5" bestFit="1" customWidth="1"/>
    <col min="2" max="2" width="0.6640625" customWidth="1"/>
    <col min="3" max="3" width="13" bestFit="1" customWidth="1"/>
    <col min="4" max="4" width="0.6640625" customWidth="1"/>
    <col min="5" max="5" width="13" bestFit="1" customWidth="1"/>
    <col min="6" max="6" width="0.6640625" customWidth="1"/>
    <col min="7" max="7" width="13" bestFit="1" customWidth="1"/>
    <col min="8" max="8" width="0.6640625" customWidth="1"/>
    <col min="9" max="9" width="13" bestFit="1" customWidth="1"/>
    <col min="10" max="10" width="0.6640625" customWidth="1"/>
    <col min="11" max="11" width="13" bestFit="1" customWidth="1"/>
    <col min="12" max="12" width="0.6640625" customWidth="1"/>
    <col min="13" max="13" width="13" bestFit="1" customWidth="1"/>
    <col min="14" max="14" width="0.6640625" customWidth="1"/>
    <col min="15" max="15" width="13" bestFit="1" customWidth="1"/>
    <col min="16" max="16" width="0.6640625" customWidth="1"/>
    <col min="17" max="17" width="13" bestFit="1" customWidth="1"/>
    <col min="18" max="18" width="0.6640625" customWidth="1"/>
    <col min="19" max="19" width="13" bestFit="1" customWidth="1"/>
    <col min="20" max="20" width="0.6640625" customWidth="1"/>
    <col min="21" max="21" width="13" bestFit="1" customWidth="1"/>
    <col min="22" max="22" width="0.6640625" customWidth="1"/>
    <col min="23" max="23" width="13" bestFit="1" customWidth="1"/>
    <col min="24" max="24" width="0.6640625" customWidth="1"/>
    <col min="25" max="25" width="13" bestFit="1" customWidth="1"/>
    <col min="26" max="26" width="4.1640625" bestFit="1" customWidth="1"/>
  </cols>
  <sheetData>
    <row r="1" spans="1:26" x14ac:dyDescent="0.2">
      <c r="A1" s="66"/>
      <c r="B1" s="66"/>
      <c r="C1" s="66"/>
      <c r="D1" s="66"/>
      <c r="E1" s="66"/>
      <c r="F1" s="66"/>
      <c r="G1" s="66"/>
      <c r="H1" s="66"/>
      <c r="I1" s="66"/>
      <c r="J1" s="66"/>
      <c r="K1" s="66"/>
      <c r="L1" s="66"/>
      <c r="M1" s="66"/>
      <c r="N1" s="66"/>
      <c r="O1" s="66"/>
      <c r="P1" s="66"/>
      <c r="Q1" s="66"/>
      <c r="R1" s="66"/>
      <c r="S1" s="66"/>
      <c r="T1" s="66"/>
      <c r="U1" s="66"/>
      <c r="V1" s="66"/>
      <c r="W1" s="66"/>
      <c r="X1" s="66"/>
      <c r="Y1" s="66"/>
      <c r="Z1" s="18"/>
    </row>
    <row r="2" spans="1:26" x14ac:dyDescent="0.2">
      <c r="A2" s="84" t="s">
        <v>21</v>
      </c>
      <c r="B2" s="66"/>
      <c r="C2" s="66"/>
      <c r="D2" s="66"/>
      <c r="E2" s="66"/>
      <c r="F2" s="66"/>
      <c r="G2" s="66"/>
      <c r="H2" s="66"/>
      <c r="I2" s="66"/>
      <c r="J2" s="66"/>
      <c r="K2" s="66"/>
      <c r="L2" s="66"/>
      <c r="M2" s="66"/>
      <c r="N2" s="66"/>
      <c r="O2" s="66"/>
      <c r="P2" s="66"/>
      <c r="Q2" s="66"/>
      <c r="R2" s="66"/>
      <c r="S2" s="66"/>
      <c r="T2" s="66"/>
      <c r="U2" s="66"/>
      <c r="V2" s="66"/>
      <c r="W2" s="66"/>
      <c r="X2" s="66"/>
      <c r="Y2" s="66"/>
      <c r="Z2" s="18"/>
    </row>
    <row r="3" spans="1:26" x14ac:dyDescent="0.2">
      <c r="A3" s="84" t="s">
        <v>189</v>
      </c>
      <c r="B3" s="66"/>
      <c r="C3" s="66"/>
      <c r="D3" s="66"/>
      <c r="E3" s="66"/>
      <c r="F3" s="66"/>
      <c r="G3" s="66"/>
      <c r="H3" s="66"/>
      <c r="I3" s="66"/>
      <c r="J3" s="66"/>
      <c r="K3" s="66"/>
      <c r="L3" s="66"/>
      <c r="M3" s="66"/>
      <c r="N3" s="66"/>
      <c r="O3" s="66"/>
      <c r="P3" s="66"/>
      <c r="Q3" s="66"/>
      <c r="R3" s="66"/>
      <c r="S3" s="66"/>
      <c r="T3" s="66"/>
      <c r="U3" s="66"/>
      <c r="V3" s="66"/>
      <c r="W3" s="66"/>
      <c r="X3" s="66"/>
      <c r="Y3" s="66"/>
      <c r="Z3" s="18"/>
    </row>
    <row r="4" spans="1:26" x14ac:dyDescent="0.2">
      <c r="A4" s="66"/>
      <c r="B4" s="66"/>
      <c r="C4" s="66"/>
      <c r="D4" s="66"/>
      <c r="E4" s="66"/>
      <c r="F4" s="66"/>
      <c r="G4" s="66"/>
      <c r="H4" s="66"/>
      <c r="I4" s="66"/>
      <c r="J4" s="66"/>
      <c r="K4" s="66"/>
      <c r="L4" s="66"/>
      <c r="M4" s="66"/>
      <c r="N4" s="66"/>
      <c r="O4" s="66"/>
      <c r="P4" s="66"/>
      <c r="Q4" s="66"/>
      <c r="R4" s="66"/>
      <c r="S4" s="66"/>
      <c r="T4" s="66"/>
      <c r="U4" s="66"/>
      <c r="V4" s="66"/>
      <c r="W4" s="66"/>
      <c r="X4" s="66"/>
      <c r="Y4" s="66"/>
      <c r="Z4" s="18"/>
    </row>
    <row r="5" spans="1:26" x14ac:dyDescent="0.2">
      <c r="A5" s="66"/>
      <c r="B5" s="66"/>
      <c r="C5" s="66"/>
      <c r="D5" s="66"/>
      <c r="E5" s="66"/>
      <c r="F5" s="66"/>
      <c r="G5" s="66"/>
      <c r="H5" s="66"/>
      <c r="I5" s="66"/>
      <c r="J5" s="66"/>
      <c r="K5" s="66"/>
      <c r="L5" s="66"/>
      <c r="M5" s="66"/>
      <c r="N5" s="66"/>
      <c r="O5" s="66"/>
      <c r="P5" s="66"/>
      <c r="Q5" s="66"/>
      <c r="R5" s="66"/>
      <c r="S5" s="66"/>
      <c r="T5" s="66"/>
      <c r="U5" s="66"/>
      <c r="V5" s="66"/>
      <c r="W5" s="66"/>
      <c r="X5" s="66"/>
      <c r="Y5" s="66"/>
      <c r="Z5" s="18"/>
    </row>
    <row r="6" spans="1:26" s="78" customFormat="1" x14ac:dyDescent="0.2">
      <c r="A6" s="35"/>
      <c r="B6" s="35"/>
      <c r="C6" s="293">
        <v>2015</v>
      </c>
      <c r="D6" s="294"/>
      <c r="E6" s="294"/>
      <c r="F6" s="294"/>
      <c r="G6" s="294"/>
      <c r="H6" s="294"/>
      <c r="I6" s="294"/>
      <c r="J6" s="35"/>
      <c r="K6" s="293">
        <v>2016</v>
      </c>
      <c r="L6" s="294"/>
      <c r="M6" s="294"/>
      <c r="N6" s="294"/>
      <c r="O6" s="294"/>
      <c r="P6" s="294"/>
      <c r="Q6" s="294"/>
      <c r="R6" s="35"/>
      <c r="S6" s="293">
        <v>2017</v>
      </c>
      <c r="T6" s="294"/>
      <c r="U6" s="293"/>
      <c r="V6" s="293"/>
      <c r="W6" s="293"/>
      <c r="X6" s="293"/>
      <c r="Y6" s="294"/>
      <c r="Z6" s="35"/>
    </row>
    <row r="7" spans="1:26" s="78" customFormat="1" x14ac:dyDescent="0.2">
      <c r="A7" s="80" t="s">
        <v>23</v>
      </c>
      <c r="B7" s="35"/>
      <c r="C7" s="221" t="s">
        <v>24</v>
      </c>
      <c r="D7" s="222"/>
      <c r="E7" s="221" t="s">
        <v>25</v>
      </c>
      <c r="F7" s="222"/>
      <c r="G7" s="221" t="s">
        <v>26</v>
      </c>
      <c r="H7" s="222"/>
      <c r="I7" s="221" t="s">
        <v>27</v>
      </c>
      <c r="J7" s="222"/>
      <c r="K7" s="221" t="s">
        <v>24</v>
      </c>
      <c r="L7" s="222"/>
      <c r="M7" s="221" t="s">
        <v>25</v>
      </c>
      <c r="N7" s="222"/>
      <c r="O7" s="221" t="s">
        <v>26</v>
      </c>
      <c r="P7" s="222"/>
      <c r="Q7" s="223" t="s">
        <v>27</v>
      </c>
      <c r="R7" s="222"/>
      <c r="S7" s="221" t="s">
        <v>24</v>
      </c>
      <c r="T7" s="222"/>
      <c r="U7" s="223" t="s">
        <v>25</v>
      </c>
      <c r="V7" s="224"/>
      <c r="W7" s="223" t="s">
        <v>26</v>
      </c>
      <c r="X7" s="224"/>
      <c r="Y7" s="223" t="s">
        <v>27</v>
      </c>
      <c r="Z7" s="35"/>
    </row>
    <row r="8" spans="1:26" x14ac:dyDescent="0.2">
      <c r="A8" s="66"/>
      <c r="B8" s="66"/>
      <c r="C8" s="66"/>
      <c r="D8" s="66"/>
      <c r="E8" s="66"/>
      <c r="F8" s="66"/>
      <c r="G8" s="66"/>
      <c r="H8" s="66"/>
      <c r="I8" s="66"/>
      <c r="J8" s="66"/>
      <c r="K8" s="66"/>
      <c r="L8" s="66"/>
      <c r="M8" s="66"/>
      <c r="N8" s="66"/>
      <c r="O8" s="66"/>
      <c r="P8" s="66"/>
      <c r="Q8" s="66"/>
      <c r="R8" s="66"/>
      <c r="S8" s="66"/>
      <c r="T8" s="66"/>
      <c r="U8" s="66"/>
      <c r="V8" s="66"/>
      <c r="W8" s="66"/>
      <c r="X8" s="66"/>
      <c r="Y8" s="66"/>
      <c r="Z8" s="18"/>
    </row>
    <row r="9" spans="1:26" x14ac:dyDescent="0.2">
      <c r="A9" s="68" t="s">
        <v>28</v>
      </c>
      <c r="B9" s="66"/>
      <c r="C9" s="66"/>
      <c r="D9" s="66"/>
      <c r="E9" s="66"/>
      <c r="F9" s="66"/>
      <c r="G9" s="66"/>
      <c r="H9" s="66"/>
      <c r="I9" s="66"/>
      <c r="J9" s="66"/>
      <c r="K9" s="66"/>
      <c r="L9" s="66"/>
      <c r="M9" s="66"/>
      <c r="N9" s="66"/>
      <c r="O9" s="66"/>
      <c r="P9" s="66"/>
      <c r="Q9" s="66"/>
      <c r="R9" s="66"/>
      <c r="S9" s="66"/>
      <c r="T9" s="66"/>
      <c r="U9" s="66"/>
      <c r="V9" s="66"/>
      <c r="W9" s="66"/>
      <c r="X9" s="66"/>
      <c r="Y9" s="66"/>
      <c r="Z9" s="18"/>
    </row>
    <row r="10" spans="1:26" x14ac:dyDescent="0.2">
      <c r="A10" s="69" t="s">
        <v>55</v>
      </c>
      <c r="B10" s="66"/>
      <c r="C10" s="66"/>
      <c r="D10" s="66"/>
      <c r="E10" s="66"/>
      <c r="F10" s="66"/>
      <c r="G10" s="66"/>
      <c r="H10" s="66"/>
      <c r="I10" s="66"/>
      <c r="J10" s="66"/>
      <c r="K10" s="66"/>
      <c r="L10" s="66"/>
      <c r="M10" s="66"/>
      <c r="N10" s="66"/>
      <c r="O10" s="66"/>
      <c r="P10" s="66"/>
      <c r="Q10" s="66"/>
      <c r="R10" s="66"/>
      <c r="S10" s="66"/>
      <c r="T10" s="66"/>
      <c r="U10" s="66"/>
      <c r="V10" s="66"/>
      <c r="W10" s="66"/>
      <c r="X10" s="66"/>
      <c r="Y10" s="66"/>
      <c r="Z10" s="18"/>
    </row>
    <row r="11" spans="1:26" x14ac:dyDescent="0.2">
      <c r="A11" s="74" t="s">
        <v>190</v>
      </c>
      <c r="B11" s="66"/>
      <c r="C11" s="206">
        <v>979</v>
      </c>
      <c r="D11" s="210"/>
      <c r="E11" s="206">
        <v>995</v>
      </c>
      <c r="F11" s="210"/>
      <c r="G11" s="206">
        <v>1001</v>
      </c>
      <c r="H11" s="210"/>
      <c r="I11" s="206">
        <v>970</v>
      </c>
      <c r="J11" s="210"/>
      <c r="K11" s="206">
        <v>974</v>
      </c>
      <c r="L11" s="206"/>
      <c r="M11" s="206">
        <v>1001</v>
      </c>
      <c r="N11" s="206"/>
      <c r="O11" s="206">
        <v>997</v>
      </c>
      <c r="P11" s="210"/>
      <c r="Q11" s="206">
        <v>999</v>
      </c>
      <c r="R11" s="210"/>
      <c r="S11" s="206">
        <v>998</v>
      </c>
      <c r="T11" s="210"/>
      <c r="U11" s="206">
        <v>1019</v>
      </c>
      <c r="V11" s="206"/>
      <c r="W11" s="206">
        <v>1040</v>
      </c>
      <c r="X11" s="206"/>
      <c r="Y11" s="206">
        <v>1061</v>
      </c>
      <c r="Z11" s="18"/>
    </row>
    <row r="12" spans="1:26" x14ac:dyDescent="0.2">
      <c r="A12" s="74" t="s">
        <v>191</v>
      </c>
      <c r="B12" s="66"/>
      <c r="C12" s="71">
        <v>38</v>
      </c>
      <c r="D12" s="66"/>
      <c r="E12" s="71">
        <v>43</v>
      </c>
      <c r="F12" s="66"/>
      <c r="G12" s="71">
        <v>33</v>
      </c>
      <c r="H12" s="72"/>
      <c r="I12" s="71">
        <v>39</v>
      </c>
      <c r="J12" s="72"/>
      <c r="K12" s="71">
        <v>42</v>
      </c>
      <c r="L12" s="71"/>
      <c r="M12" s="71">
        <v>42</v>
      </c>
      <c r="N12" s="71"/>
      <c r="O12" s="71">
        <v>42</v>
      </c>
      <c r="P12" s="72"/>
      <c r="Q12" s="71">
        <v>44</v>
      </c>
      <c r="R12" s="66"/>
      <c r="S12" s="71">
        <v>40</v>
      </c>
      <c r="T12" s="66"/>
      <c r="U12" s="71">
        <v>42</v>
      </c>
      <c r="V12" s="71"/>
      <c r="W12" s="71">
        <v>41</v>
      </c>
      <c r="X12" s="71"/>
      <c r="Y12" s="71">
        <v>45</v>
      </c>
      <c r="Z12" s="18"/>
    </row>
    <row r="13" spans="1:26" x14ac:dyDescent="0.2">
      <c r="A13" s="74" t="s">
        <v>31</v>
      </c>
      <c r="B13" s="66"/>
      <c r="C13" s="71">
        <v>342</v>
      </c>
      <c r="D13" s="66"/>
      <c r="E13" s="71">
        <v>346</v>
      </c>
      <c r="F13" s="66"/>
      <c r="G13" s="71">
        <v>345</v>
      </c>
      <c r="H13" s="72"/>
      <c r="I13" s="71">
        <v>337</v>
      </c>
      <c r="J13" s="72"/>
      <c r="K13" s="71">
        <v>348</v>
      </c>
      <c r="L13" s="71"/>
      <c r="M13" s="71">
        <v>350</v>
      </c>
      <c r="N13" s="71"/>
      <c r="O13" s="71">
        <v>347</v>
      </c>
      <c r="P13" s="72"/>
      <c r="Q13" s="71">
        <v>354</v>
      </c>
      <c r="R13" s="66"/>
      <c r="S13" s="71">
        <v>375</v>
      </c>
      <c r="T13" s="66"/>
      <c r="U13" s="71">
        <v>393</v>
      </c>
      <c r="V13" s="71"/>
      <c r="W13" s="71">
        <v>381</v>
      </c>
      <c r="X13" s="71"/>
      <c r="Y13" s="71">
        <v>400</v>
      </c>
      <c r="Z13" s="18"/>
    </row>
    <row r="14" spans="1:26" x14ac:dyDescent="0.2">
      <c r="A14" s="74" t="s">
        <v>32</v>
      </c>
      <c r="B14" s="66"/>
      <c r="C14" s="71">
        <v>231</v>
      </c>
      <c r="D14" s="66"/>
      <c r="E14" s="71">
        <v>234</v>
      </c>
      <c r="F14" s="66"/>
      <c r="G14" s="71">
        <v>312</v>
      </c>
      <c r="H14" s="72"/>
      <c r="I14" s="71">
        <v>199</v>
      </c>
      <c r="J14" s="72"/>
      <c r="K14" s="71">
        <v>244</v>
      </c>
      <c r="L14" s="71"/>
      <c r="M14" s="71">
        <v>233</v>
      </c>
      <c r="N14" s="71"/>
      <c r="O14" s="71">
        <v>336</v>
      </c>
      <c r="P14" s="72"/>
      <c r="Q14" s="71">
        <v>211</v>
      </c>
      <c r="R14" s="66"/>
      <c r="S14" s="71">
        <v>250</v>
      </c>
      <c r="T14" s="66"/>
      <c r="U14" s="71">
        <v>241</v>
      </c>
      <c r="V14" s="71"/>
      <c r="W14" s="71">
        <v>288</v>
      </c>
      <c r="X14" s="71"/>
      <c r="Y14" s="71">
        <v>196</v>
      </c>
      <c r="Z14" s="18"/>
    </row>
    <row r="15" spans="1:26" x14ac:dyDescent="0.2">
      <c r="A15" s="74" t="s">
        <v>33</v>
      </c>
      <c r="B15" s="66"/>
      <c r="C15" s="73">
        <v>135</v>
      </c>
      <c r="D15" s="66"/>
      <c r="E15" s="73">
        <v>141</v>
      </c>
      <c r="F15" s="66"/>
      <c r="G15" s="73">
        <v>135</v>
      </c>
      <c r="H15" s="72"/>
      <c r="I15" s="73">
        <v>135</v>
      </c>
      <c r="J15" s="72"/>
      <c r="K15" s="73">
        <v>129</v>
      </c>
      <c r="L15" s="71"/>
      <c r="M15" s="73">
        <v>137</v>
      </c>
      <c r="N15" s="71"/>
      <c r="O15" s="73">
        <v>136</v>
      </c>
      <c r="P15" s="72"/>
      <c r="Q15" s="73">
        <v>139</v>
      </c>
      <c r="R15" s="66"/>
      <c r="S15" s="73">
        <v>139</v>
      </c>
      <c r="T15" s="66"/>
      <c r="U15" s="73">
        <v>139</v>
      </c>
      <c r="V15" s="71"/>
      <c r="W15" s="73">
        <v>141</v>
      </c>
      <c r="X15" s="71"/>
      <c r="Y15" s="73">
        <v>136</v>
      </c>
      <c r="Z15" s="18"/>
    </row>
    <row r="16" spans="1:26" x14ac:dyDescent="0.2">
      <c r="A16" s="113" t="s">
        <v>34</v>
      </c>
      <c r="B16" s="66"/>
      <c r="C16" s="71">
        <v>1725</v>
      </c>
      <c r="D16" s="71"/>
      <c r="E16" s="71">
        <v>1759</v>
      </c>
      <c r="F16" s="71"/>
      <c r="G16" s="71">
        <v>1826</v>
      </c>
      <c r="H16" s="71"/>
      <c r="I16" s="71">
        <v>1680</v>
      </c>
      <c r="J16" s="71"/>
      <c r="K16" s="71">
        <v>1737</v>
      </c>
      <c r="L16" s="71"/>
      <c r="M16" s="71">
        <v>1763</v>
      </c>
      <c r="N16" s="71"/>
      <c r="O16" s="71">
        <v>1858</v>
      </c>
      <c r="P16" s="72"/>
      <c r="Q16" s="71">
        <v>1747</v>
      </c>
      <c r="R16" s="66"/>
      <c r="S16" s="71">
        <f>SUM(S11:S15)</f>
        <v>1802</v>
      </c>
      <c r="T16" s="66"/>
      <c r="U16" s="117">
        <f>SUM(U11:U15)</f>
        <v>1834</v>
      </c>
      <c r="V16" s="71"/>
      <c r="W16" s="117">
        <f>SUM(W11:W15)</f>
        <v>1891</v>
      </c>
      <c r="X16" s="71"/>
      <c r="Y16" s="117">
        <f>SUM(Y11:Y15)</f>
        <v>1838</v>
      </c>
      <c r="Z16" s="18"/>
    </row>
    <row r="17" spans="1:26" x14ac:dyDescent="0.2">
      <c r="A17" s="69" t="s">
        <v>57</v>
      </c>
      <c r="B17" s="66"/>
      <c r="C17" s="71">
        <v>212</v>
      </c>
      <c r="D17" s="66"/>
      <c r="E17" s="71">
        <v>181</v>
      </c>
      <c r="F17" s="66"/>
      <c r="G17" s="71">
        <v>179</v>
      </c>
      <c r="H17" s="72"/>
      <c r="I17" s="71">
        <v>150</v>
      </c>
      <c r="J17" s="72"/>
      <c r="K17" s="71">
        <v>168</v>
      </c>
      <c r="L17" s="71"/>
      <c r="M17" s="71">
        <v>161</v>
      </c>
      <c r="N17" s="71"/>
      <c r="O17" s="71">
        <v>177</v>
      </c>
      <c r="P17" s="72"/>
      <c r="Q17" s="71">
        <v>157</v>
      </c>
      <c r="R17" s="66"/>
      <c r="S17" s="71">
        <v>153</v>
      </c>
      <c r="T17" s="66"/>
      <c r="U17" s="71">
        <v>145</v>
      </c>
      <c r="V17" s="71"/>
      <c r="W17" s="71">
        <v>154</v>
      </c>
      <c r="X17" s="71"/>
      <c r="Y17" s="71">
        <v>168</v>
      </c>
      <c r="Z17" s="18"/>
    </row>
    <row r="18" spans="1:26" x14ac:dyDescent="0.2">
      <c r="A18" s="69" t="s">
        <v>342</v>
      </c>
      <c r="B18" s="66"/>
      <c r="C18" s="73">
        <v>92</v>
      </c>
      <c r="D18" s="66"/>
      <c r="E18" s="73">
        <v>117</v>
      </c>
      <c r="F18" s="66"/>
      <c r="G18" s="73">
        <v>129</v>
      </c>
      <c r="H18" s="72"/>
      <c r="I18" s="73">
        <v>127</v>
      </c>
      <c r="J18" s="72"/>
      <c r="K18" s="73">
        <v>125</v>
      </c>
      <c r="L18" s="71"/>
      <c r="M18" s="73">
        <v>130</v>
      </c>
      <c r="N18" s="71"/>
      <c r="O18" s="73">
        <v>148</v>
      </c>
      <c r="P18" s="72"/>
      <c r="Q18" s="73">
        <v>128</v>
      </c>
      <c r="R18" s="66"/>
      <c r="S18" s="73">
        <v>129</v>
      </c>
      <c r="T18" s="66"/>
      <c r="U18" s="73">
        <v>136</v>
      </c>
      <c r="V18" s="71"/>
      <c r="W18" s="73">
        <v>142</v>
      </c>
      <c r="X18" s="71"/>
      <c r="Y18" s="73">
        <v>135</v>
      </c>
      <c r="Z18" s="18"/>
    </row>
    <row r="19" spans="1:26" x14ac:dyDescent="0.2">
      <c r="A19" s="113" t="s">
        <v>192</v>
      </c>
      <c r="B19" s="66"/>
      <c r="C19" s="71">
        <v>2029</v>
      </c>
      <c r="D19" s="71"/>
      <c r="E19" s="71">
        <v>2057</v>
      </c>
      <c r="F19" s="71"/>
      <c r="G19" s="71">
        <v>2134</v>
      </c>
      <c r="H19" s="71"/>
      <c r="I19" s="71">
        <v>1957</v>
      </c>
      <c r="J19" s="71"/>
      <c r="K19" s="71">
        <v>2030</v>
      </c>
      <c r="L19" s="71"/>
      <c r="M19" s="71">
        <v>2054</v>
      </c>
      <c r="N19" s="71"/>
      <c r="O19" s="71">
        <v>2183</v>
      </c>
      <c r="P19" s="72"/>
      <c r="Q19" s="71">
        <v>2032</v>
      </c>
      <c r="R19" s="66"/>
      <c r="S19" s="71">
        <f>SUM(S16:S18)</f>
        <v>2084</v>
      </c>
      <c r="T19" s="66"/>
      <c r="U19" s="117">
        <f>SUM(U16:U18)</f>
        <v>2115</v>
      </c>
      <c r="V19" s="71"/>
      <c r="W19" s="117">
        <f>SUM(W16:W18)</f>
        <v>2187</v>
      </c>
      <c r="X19" s="71"/>
      <c r="Y19" s="117">
        <f>SUM(Y16:Y18)</f>
        <v>2141</v>
      </c>
      <c r="Z19" s="18"/>
    </row>
    <row r="20" spans="1:26" x14ac:dyDescent="0.2">
      <c r="A20" s="69" t="s">
        <v>39</v>
      </c>
      <c r="B20" s="66"/>
      <c r="C20" s="73">
        <v>629</v>
      </c>
      <c r="D20" s="66"/>
      <c r="E20" s="73">
        <v>667</v>
      </c>
      <c r="F20" s="66"/>
      <c r="G20" s="73">
        <v>662</v>
      </c>
      <c r="H20" s="72"/>
      <c r="I20" s="73">
        <v>664</v>
      </c>
      <c r="J20" s="72"/>
      <c r="K20" s="73">
        <v>679</v>
      </c>
      <c r="L20" s="71"/>
      <c r="M20" s="73">
        <v>690</v>
      </c>
      <c r="N20" s="71"/>
      <c r="O20" s="73">
        <v>715</v>
      </c>
      <c r="P20" s="72"/>
      <c r="Q20" s="73">
        <v>713</v>
      </c>
      <c r="R20" s="66"/>
      <c r="S20" s="73">
        <v>707</v>
      </c>
      <c r="T20" s="66"/>
      <c r="U20" s="73">
        <v>761</v>
      </c>
      <c r="V20" s="71"/>
      <c r="W20" s="73">
        <v>777</v>
      </c>
      <c r="X20" s="71"/>
      <c r="Y20" s="73">
        <v>813</v>
      </c>
      <c r="Z20" s="18"/>
    </row>
    <row r="21" spans="1:26" x14ac:dyDescent="0.2">
      <c r="A21" s="113" t="s">
        <v>193</v>
      </c>
      <c r="B21" s="66"/>
      <c r="C21" s="71">
        <v>2658</v>
      </c>
      <c r="D21" s="71"/>
      <c r="E21" s="71">
        <v>2724</v>
      </c>
      <c r="F21" s="71"/>
      <c r="G21" s="71">
        <v>2796</v>
      </c>
      <c r="H21" s="71"/>
      <c r="I21" s="71">
        <v>2621</v>
      </c>
      <c r="J21" s="71"/>
      <c r="K21" s="71">
        <v>2709</v>
      </c>
      <c r="L21" s="71"/>
      <c r="M21" s="71">
        <v>2744</v>
      </c>
      <c r="N21" s="71"/>
      <c r="O21" s="71">
        <v>2898</v>
      </c>
      <c r="P21" s="72"/>
      <c r="Q21" s="71">
        <v>2745</v>
      </c>
      <c r="R21" s="66"/>
      <c r="S21" s="71">
        <f>SUM(S19:S20)</f>
        <v>2791</v>
      </c>
      <c r="T21" s="66"/>
      <c r="U21" s="117">
        <f>SUM(U19:U20)</f>
        <v>2876</v>
      </c>
      <c r="V21" s="71"/>
      <c r="W21" s="117">
        <f>SUM(W19:W20)</f>
        <v>2964</v>
      </c>
      <c r="X21" s="71"/>
      <c r="Y21" s="117">
        <f>SUM(Y19:Y20)</f>
        <v>2954</v>
      </c>
      <c r="Z21" s="18"/>
    </row>
    <row r="22" spans="1:26" x14ac:dyDescent="0.2">
      <c r="A22" s="68" t="s">
        <v>40</v>
      </c>
      <c r="B22" s="66"/>
      <c r="C22" s="71">
        <v>7</v>
      </c>
      <c r="D22" s="66"/>
      <c r="E22" s="71">
        <v>6</v>
      </c>
      <c r="F22" s="66"/>
      <c r="G22" s="71">
        <v>7</v>
      </c>
      <c r="H22" s="72"/>
      <c r="I22" s="71">
        <v>8</v>
      </c>
      <c r="J22" s="72"/>
      <c r="K22" s="71">
        <v>14</v>
      </c>
      <c r="L22" s="71"/>
      <c r="M22" s="71">
        <v>-7</v>
      </c>
      <c r="N22" s="71"/>
      <c r="O22" s="71">
        <v>1</v>
      </c>
      <c r="P22" s="72"/>
      <c r="Q22" s="71">
        <v>0</v>
      </c>
      <c r="R22" s="66"/>
      <c r="S22" s="71">
        <v>0</v>
      </c>
      <c r="T22" s="66"/>
      <c r="U22" s="71">
        <v>-3</v>
      </c>
      <c r="V22" s="71"/>
      <c r="W22" s="71">
        <v>-2</v>
      </c>
      <c r="X22" s="71"/>
      <c r="Y22" s="71">
        <v>-2</v>
      </c>
      <c r="Z22" s="18"/>
    </row>
    <row r="23" spans="1:26" x14ac:dyDescent="0.2">
      <c r="A23" s="68" t="s">
        <v>180</v>
      </c>
      <c r="B23" s="66"/>
      <c r="C23" s="71">
        <v>1822</v>
      </c>
      <c r="D23" s="66"/>
      <c r="E23" s="71">
        <v>1874</v>
      </c>
      <c r="F23" s="66"/>
      <c r="G23" s="71">
        <v>1853</v>
      </c>
      <c r="H23" s="72"/>
      <c r="I23" s="71">
        <v>1791</v>
      </c>
      <c r="J23" s="72"/>
      <c r="K23" s="71">
        <v>1770</v>
      </c>
      <c r="L23" s="71"/>
      <c r="M23" s="71">
        <v>1819</v>
      </c>
      <c r="N23" s="71"/>
      <c r="O23" s="71">
        <v>1812</v>
      </c>
      <c r="P23" s="72"/>
      <c r="Q23" s="71">
        <v>1786</v>
      </c>
      <c r="R23" s="66"/>
      <c r="S23" s="71">
        <v>1812</v>
      </c>
      <c r="T23" s="66"/>
      <c r="U23" s="71">
        <v>1889</v>
      </c>
      <c r="V23" s="71"/>
      <c r="W23" s="71">
        <v>1837</v>
      </c>
      <c r="X23" s="71"/>
      <c r="Y23" s="71">
        <v>2060</v>
      </c>
      <c r="Z23" s="18"/>
    </row>
    <row r="24" spans="1:26" x14ac:dyDescent="0.2">
      <c r="A24" s="68" t="s">
        <v>42</v>
      </c>
      <c r="B24" s="66"/>
      <c r="C24" s="73">
        <v>41</v>
      </c>
      <c r="D24" s="72"/>
      <c r="E24" s="73">
        <v>40</v>
      </c>
      <c r="F24" s="72"/>
      <c r="G24" s="73">
        <v>41</v>
      </c>
      <c r="H24" s="72"/>
      <c r="I24" s="73">
        <v>40</v>
      </c>
      <c r="J24" s="72"/>
      <c r="K24" s="73">
        <v>38</v>
      </c>
      <c r="L24" s="71"/>
      <c r="M24" s="73">
        <v>40</v>
      </c>
      <c r="N24" s="71"/>
      <c r="O24" s="73">
        <v>39</v>
      </c>
      <c r="P24" s="72"/>
      <c r="Q24" s="73">
        <v>38</v>
      </c>
      <c r="R24" s="66"/>
      <c r="S24" s="73">
        <v>37</v>
      </c>
      <c r="T24" s="66"/>
      <c r="U24" s="73">
        <v>38</v>
      </c>
      <c r="V24" s="71"/>
      <c r="W24" s="73">
        <v>37</v>
      </c>
      <c r="X24" s="71"/>
      <c r="Y24" s="73">
        <v>37</v>
      </c>
      <c r="Z24" s="18"/>
    </row>
    <row r="25" spans="1:26" x14ac:dyDescent="0.2">
      <c r="A25" s="68" t="s">
        <v>44</v>
      </c>
      <c r="B25" s="66"/>
      <c r="C25" s="117">
        <v>1863</v>
      </c>
      <c r="D25" s="72"/>
      <c r="E25" s="117">
        <v>1914</v>
      </c>
      <c r="F25" s="72"/>
      <c r="G25" s="117">
        <v>1894</v>
      </c>
      <c r="H25" s="72"/>
      <c r="I25" s="117">
        <v>1831</v>
      </c>
      <c r="J25" s="72"/>
      <c r="K25" s="117">
        <v>1808</v>
      </c>
      <c r="L25" s="71"/>
      <c r="M25" s="117">
        <v>1859</v>
      </c>
      <c r="N25" s="71"/>
      <c r="O25" s="117">
        <v>1851</v>
      </c>
      <c r="P25" s="72"/>
      <c r="Q25" s="117">
        <v>1824</v>
      </c>
      <c r="R25" s="66"/>
      <c r="S25" s="117">
        <f>SUM(S23:S24)</f>
        <v>1849</v>
      </c>
      <c r="T25" s="66"/>
      <c r="U25" s="117">
        <f>SUM(U23:U24)</f>
        <v>1927</v>
      </c>
      <c r="V25" s="71"/>
      <c r="W25" s="117">
        <f>SUM(W23:W24)</f>
        <v>1874</v>
      </c>
      <c r="X25" s="71"/>
      <c r="Y25" s="117">
        <f>SUM(Y23:Y24)</f>
        <v>2097</v>
      </c>
      <c r="Z25" s="18"/>
    </row>
    <row r="26" spans="1:26" x14ac:dyDescent="0.2">
      <c r="A26" s="113" t="s">
        <v>181</v>
      </c>
      <c r="B26" s="66"/>
      <c r="C26" s="225">
        <v>788</v>
      </c>
      <c r="D26" s="206"/>
      <c r="E26" s="225">
        <v>804</v>
      </c>
      <c r="F26" s="206"/>
      <c r="G26" s="225">
        <v>895</v>
      </c>
      <c r="H26" s="206"/>
      <c r="I26" s="225">
        <v>782</v>
      </c>
      <c r="J26" s="206"/>
      <c r="K26" s="225">
        <v>887</v>
      </c>
      <c r="L26" s="206"/>
      <c r="M26" s="225">
        <v>892</v>
      </c>
      <c r="N26" s="206"/>
      <c r="O26" s="225">
        <v>1046</v>
      </c>
      <c r="P26" s="210"/>
      <c r="Q26" s="225">
        <v>921</v>
      </c>
      <c r="R26" s="210"/>
      <c r="S26" s="225">
        <f>S21-S22-S25</f>
        <v>942</v>
      </c>
      <c r="T26" s="210"/>
      <c r="U26" s="225">
        <f>U21-U22-U25</f>
        <v>952</v>
      </c>
      <c r="V26" s="206"/>
      <c r="W26" s="225">
        <f>W21-W22-W25</f>
        <v>1092</v>
      </c>
      <c r="X26" s="206"/>
      <c r="Y26" s="225">
        <f>Y21-Y22-Y25</f>
        <v>859</v>
      </c>
      <c r="Z26" s="18"/>
    </row>
    <row r="27" spans="1:26" x14ac:dyDescent="0.2">
      <c r="A27" s="113" t="s">
        <v>194</v>
      </c>
      <c r="B27" s="66"/>
      <c r="C27" s="211">
        <v>829</v>
      </c>
      <c r="D27" s="206"/>
      <c r="E27" s="211">
        <v>844</v>
      </c>
      <c r="F27" s="206"/>
      <c r="G27" s="211">
        <v>936</v>
      </c>
      <c r="H27" s="206"/>
      <c r="I27" s="211">
        <v>822</v>
      </c>
      <c r="J27" s="206"/>
      <c r="K27" s="211">
        <v>925</v>
      </c>
      <c r="L27" s="206"/>
      <c r="M27" s="211">
        <v>932</v>
      </c>
      <c r="N27" s="206"/>
      <c r="O27" s="211">
        <v>1085</v>
      </c>
      <c r="P27" s="210"/>
      <c r="Q27" s="211">
        <v>959</v>
      </c>
      <c r="R27" s="210"/>
      <c r="S27" s="211">
        <f>S26+S24</f>
        <v>979</v>
      </c>
      <c r="T27" s="210"/>
      <c r="U27" s="211">
        <f>U26+U24</f>
        <v>990</v>
      </c>
      <c r="V27" s="206"/>
      <c r="W27" s="211">
        <f>W26+W24</f>
        <v>1129</v>
      </c>
      <c r="X27" s="206"/>
      <c r="Y27" s="211">
        <f>Y26+Y24</f>
        <v>896</v>
      </c>
      <c r="Z27" s="18"/>
    </row>
    <row r="28" spans="1:26" ht="6.75" customHeight="1" x14ac:dyDescent="0.2">
      <c r="A28" s="66"/>
      <c r="B28" s="66"/>
      <c r="C28" s="210"/>
      <c r="D28" s="210"/>
      <c r="E28" s="210"/>
      <c r="F28" s="210"/>
      <c r="G28" s="210"/>
      <c r="H28" s="210"/>
      <c r="I28" s="210"/>
      <c r="J28" s="210"/>
      <c r="K28" s="210"/>
      <c r="L28" s="210"/>
      <c r="M28" s="210"/>
      <c r="N28" s="210"/>
      <c r="O28" s="210"/>
      <c r="P28" s="210"/>
      <c r="Q28" s="210"/>
      <c r="R28" s="210"/>
      <c r="S28" s="210"/>
      <c r="T28" s="210"/>
      <c r="U28" s="210"/>
      <c r="V28" s="210"/>
      <c r="W28" s="210"/>
      <c r="X28" s="210"/>
      <c r="Y28" s="210"/>
      <c r="Z28" s="18"/>
    </row>
    <row r="29" spans="1:26" x14ac:dyDescent="0.2">
      <c r="A29" s="68" t="s">
        <v>195</v>
      </c>
      <c r="B29" s="66"/>
      <c r="C29" s="206">
        <v>45071</v>
      </c>
      <c r="D29" s="210"/>
      <c r="E29" s="206">
        <v>45822</v>
      </c>
      <c r="F29" s="210"/>
      <c r="G29" s="206">
        <v>46222</v>
      </c>
      <c r="H29" s="210"/>
      <c r="I29" s="206">
        <v>45844</v>
      </c>
      <c r="J29" s="210"/>
      <c r="K29" s="206">
        <v>45004</v>
      </c>
      <c r="L29" s="206"/>
      <c r="M29" s="206">
        <v>43786</v>
      </c>
      <c r="N29" s="206"/>
      <c r="O29" s="206">
        <v>44329</v>
      </c>
      <c r="P29" s="210"/>
      <c r="Q29" s="206">
        <v>45832</v>
      </c>
      <c r="R29" s="210"/>
      <c r="S29" s="206">
        <v>42818</v>
      </c>
      <c r="T29" s="210"/>
      <c r="U29" s="206">
        <v>40931</v>
      </c>
      <c r="V29" s="206"/>
      <c r="W29" s="206">
        <v>38038</v>
      </c>
      <c r="X29" s="206"/>
      <c r="Y29" s="206">
        <v>38845</v>
      </c>
      <c r="Z29" s="18"/>
    </row>
    <row r="30" spans="1:26" x14ac:dyDescent="0.2">
      <c r="A30" s="68" t="s">
        <v>183</v>
      </c>
      <c r="B30" s="66"/>
      <c r="C30" s="206">
        <v>287321</v>
      </c>
      <c r="D30" s="210"/>
      <c r="E30" s="206">
        <v>292264</v>
      </c>
      <c r="F30" s="210"/>
      <c r="G30" s="206">
        <v>285195</v>
      </c>
      <c r="H30" s="210"/>
      <c r="I30" s="206">
        <v>281766</v>
      </c>
      <c r="J30" s="210"/>
      <c r="K30" s="206">
        <v>273289</v>
      </c>
      <c r="L30" s="206"/>
      <c r="M30" s="206">
        <v>277225</v>
      </c>
      <c r="N30" s="206"/>
      <c r="O30" s="206">
        <v>275714</v>
      </c>
      <c r="P30" s="210"/>
      <c r="Q30" s="206">
        <v>269036</v>
      </c>
      <c r="R30" s="210"/>
      <c r="S30" s="206">
        <v>251027</v>
      </c>
      <c r="T30" s="210"/>
      <c r="U30" s="206">
        <v>254724</v>
      </c>
      <c r="V30" s="206"/>
      <c r="W30" s="206">
        <v>252461</v>
      </c>
      <c r="X30" s="206"/>
      <c r="Y30" s="206">
        <v>260494</v>
      </c>
      <c r="Z30" s="18"/>
    </row>
    <row r="31" spans="1:26" x14ac:dyDescent="0.2">
      <c r="A31" s="68" t="s">
        <v>196</v>
      </c>
      <c r="B31" s="66"/>
      <c r="C31" s="206">
        <v>235524</v>
      </c>
      <c r="D31" s="210"/>
      <c r="E31" s="206">
        <v>238404</v>
      </c>
      <c r="F31" s="210"/>
      <c r="G31" s="206">
        <v>232250</v>
      </c>
      <c r="H31" s="210"/>
      <c r="I31" s="206">
        <v>229241</v>
      </c>
      <c r="J31" s="210"/>
      <c r="K31" s="206">
        <v>215707</v>
      </c>
      <c r="L31" s="206"/>
      <c r="M31" s="206">
        <v>221998</v>
      </c>
      <c r="N31" s="206"/>
      <c r="O31" s="206">
        <v>220316</v>
      </c>
      <c r="P31" s="210"/>
      <c r="Q31" s="206">
        <v>213531</v>
      </c>
      <c r="R31" s="210"/>
      <c r="S31" s="206">
        <v>197690</v>
      </c>
      <c r="T31" s="210"/>
      <c r="U31" s="206">
        <v>200417</v>
      </c>
      <c r="V31" s="206"/>
      <c r="W31" s="206">
        <v>198299</v>
      </c>
      <c r="X31" s="206"/>
      <c r="Y31" s="206">
        <v>204680</v>
      </c>
      <c r="Z31" s="18"/>
    </row>
    <row r="32" spans="1:26" ht="6.75" customHeight="1" x14ac:dyDescent="0.2">
      <c r="A32" s="66"/>
      <c r="B32" s="66"/>
      <c r="C32" s="66"/>
      <c r="D32" s="66"/>
      <c r="E32" s="66"/>
      <c r="F32" s="66"/>
      <c r="G32" s="66"/>
      <c r="H32" s="66"/>
      <c r="I32" s="66"/>
      <c r="J32" s="66"/>
      <c r="K32" s="66"/>
      <c r="L32" s="66"/>
      <c r="M32" s="66"/>
      <c r="N32" s="66"/>
      <c r="O32" s="66"/>
      <c r="P32" s="66"/>
      <c r="Q32" s="66"/>
      <c r="R32" s="66"/>
      <c r="S32" s="66"/>
      <c r="T32" s="66"/>
      <c r="U32" s="66"/>
      <c r="V32" s="66"/>
      <c r="W32" s="66"/>
      <c r="X32" s="66"/>
      <c r="Y32" s="66"/>
      <c r="Z32" s="18"/>
    </row>
    <row r="33" spans="1:26" x14ac:dyDescent="0.2">
      <c r="A33" s="68" t="s">
        <v>185</v>
      </c>
      <c r="B33" s="66"/>
      <c r="C33" s="75">
        <v>0.3</v>
      </c>
      <c r="D33" s="66"/>
      <c r="E33" s="75">
        <v>0.3</v>
      </c>
      <c r="F33" s="66"/>
      <c r="G33" s="75">
        <v>0.32</v>
      </c>
      <c r="H33" s="76"/>
      <c r="I33" s="75">
        <v>0.3</v>
      </c>
      <c r="J33" s="76"/>
      <c r="K33" s="75">
        <v>0.33</v>
      </c>
      <c r="L33" s="75"/>
      <c r="M33" s="75">
        <v>0.33</v>
      </c>
      <c r="N33" s="75"/>
      <c r="O33" s="75">
        <v>0.36</v>
      </c>
      <c r="P33" s="76"/>
      <c r="Q33" s="75">
        <v>0.34</v>
      </c>
      <c r="R33" s="66"/>
      <c r="S33" s="75">
        <v>0.34</v>
      </c>
      <c r="T33" s="66"/>
      <c r="U33" s="75">
        <v>0.33</v>
      </c>
      <c r="V33" s="75"/>
      <c r="W33" s="75">
        <v>0.37</v>
      </c>
      <c r="X33" s="75"/>
      <c r="Y33" s="75">
        <v>0.28999999999999998</v>
      </c>
      <c r="Z33" s="18"/>
    </row>
    <row r="34" spans="1:26" ht="24" x14ac:dyDescent="0.2">
      <c r="A34" s="68" t="s">
        <v>197</v>
      </c>
      <c r="B34" s="66"/>
      <c r="C34" s="75">
        <v>0.31</v>
      </c>
      <c r="D34" s="66"/>
      <c r="E34" s="75">
        <v>0.31</v>
      </c>
      <c r="F34" s="66"/>
      <c r="G34" s="75">
        <v>0.34</v>
      </c>
      <c r="H34" s="76"/>
      <c r="I34" s="75">
        <v>0.32</v>
      </c>
      <c r="J34" s="76"/>
      <c r="K34" s="75">
        <v>0.35</v>
      </c>
      <c r="L34" s="75"/>
      <c r="M34" s="75">
        <v>0.34</v>
      </c>
      <c r="N34" s="75"/>
      <c r="O34" s="75">
        <v>0.37</v>
      </c>
      <c r="P34" s="76"/>
      <c r="Q34" s="75">
        <v>0.35</v>
      </c>
      <c r="R34" s="66"/>
      <c r="S34" s="75">
        <v>0.35</v>
      </c>
      <c r="T34" s="66"/>
      <c r="U34" s="75">
        <v>0.34</v>
      </c>
      <c r="V34" s="75"/>
      <c r="W34" s="75">
        <v>0.38</v>
      </c>
      <c r="X34" s="75"/>
      <c r="Y34" s="75">
        <v>0.3</v>
      </c>
      <c r="Z34" s="18"/>
    </row>
    <row r="35" spans="1:26" ht="6.75" customHeight="1" x14ac:dyDescent="0.2">
      <c r="A35" s="66"/>
      <c r="B35" s="66"/>
      <c r="C35" s="76"/>
      <c r="D35" s="66"/>
      <c r="E35" s="76"/>
      <c r="F35" s="66"/>
      <c r="G35" s="76"/>
      <c r="H35" s="76"/>
      <c r="I35" s="76"/>
      <c r="J35" s="76"/>
      <c r="K35" s="76"/>
      <c r="L35" s="76"/>
      <c r="M35" s="76"/>
      <c r="N35" s="76"/>
      <c r="O35" s="76"/>
      <c r="P35" s="76"/>
      <c r="Q35" s="76"/>
      <c r="R35" s="66"/>
      <c r="S35" s="76"/>
      <c r="T35" s="66"/>
      <c r="U35" s="76"/>
      <c r="V35" s="76"/>
      <c r="W35" s="76"/>
      <c r="X35" s="76"/>
      <c r="Y35" s="76"/>
      <c r="Z35" s="18"/>
    </row>
    <row r="36" spans="1:26" ht="24" x14ac:dyDescent="0.2">
      <c r="A36" s="68" t="s">
        <v>198</v>
      </c>
      <c r="B36" s="66"/>
      <c r="C36" s="75">
        <v>0.95</v>
      </c>
      <c r="D36" s="66"/>
      <c r="E36" s="75">
        <v>0.94</v>
      </c>
      <c r="F36" s="66"/>
      <c r="G36" s="75">
        <v>0.99</v>
      </c>
      <c r="H36" s="76"/>
      <c r="I36" s="75">
        <v>0.94</v>
      </c>
      <c r="J36" s="76"/>
      <c r="K36" s="75">
        <v>0.98</v>
      </c>
      <c r="L36" s="75"/>
      <c r="M36" s="75">
        <v>0.97</v>
      </c>
      <c r="N36" s="75"/>
      <c r="O36" s="75">
        <v>1.03</v>
      </c>
      <c r="P36" s="76"/>
      <c r="Q36" s="75">
        <v>0.98</v>
      </c>
      <c r="R36" s="66"/>
      <c r="S36" s="75">
        <v>0.99</v>
      </c>
      <c r="T36" s="66"/>
      <c r="U36" s="75">
        <v>0.97</v>
      </c>
      <c r="V36" s="75"/>
      <c r="W36" s="75">
        <v>1.03</v>
      </c>
      <c r="X36" s="75"/>
      <c r="Y36" s="75">
        <v>0.89</v>
      </c>
      <c r="Z36" s="18"/>
    </row>
    <row r="37" spans="1:26" ht="6.75" customHeight="1" x14ac:dyDescent="0.2">
      <c r="A37" s="66"/>
      <c r="B37" s="66"/>
      <c r="C37" s="66"/>
      <c r="D37" s="66"/>
      <c r="E37" s="66"/>
      <c r="F37" s="66"/>
      <c r="G37" s="66"/>
      <c r="H37" s="66"/>
      <c r="I37" s="66"/>
      <c r="J37" s="66"/>
      <c r="K37" s="66"/>
      <c r="L37" s="66"/>
      <c r="M37" s="66"/>
      <c r="N37" s="66"/>
      <c r="O37" s="66"/>
      <c r="P37" s="66"/>
      <c r="Q37" s="66"/>
      <c r="R37" s="66"/>
      <c r="S37" s="66"/>
      <c r="T37" s="66"/>
      <c r="U37" s="66"/>
      <c r="V37" s="66"/>
      <c r="W37" s="66"/>
      <c r="X37" s="66"/>
      <c r="Y37" s="66"/>
      <c r="Z37" s="18"/>
    </row>
    <row r="38" spans="1:26" x14ac:dyDescent="0.2">
      <c r="A38" s="68" t="s">
        <v>343</v>
      </c>
      <c r="B38" s="66"/>
      <c r="C38" s="101">
        <v>28.5</v>
      </c>
      <c r="D38" s="66"/>
      <c r="E38" s="101">
        <v>28.6</v>
      </c>
      <c r="F38" s="66"/>
      <c r="G38" s="101">
        <v>28.5</v>
      </c>
      <c r="H38" s="102"/>
      <c r="I38" s="101">
        <v>28.9</v>
      </c>
      <c r="J38" s="102"/>
      <c r="K38" s="101">
        <v>29.1</v>
      </c>
      <c r="L38" s="102"/>
      <c r="M38" s="101">
        <v>29.5</v>
      </c>
      <c r="N38" s="102"/>
      <c r="O38" s="101">
        <v>30.5</v>
      </c>
      <c r="P38" s="102"/>
      <c r="Q38" s="101">
        <v>29.9</v>
      </c>
      <c r="R38" s="66"/>
      <c r="S38" s="101">
        <v>30.6</v>
      </c>
      <c r="T38" s="66"/>
      <c r="U38" s="101">
        <v>31.1</v>
      </c>
      <c r="V38" s="102"/>
      <c r="W38" s="101">
        <v>32.200000000000003</v>
      </c>
      <c r="X38" s="102"/>
      <c r="Y38" s="240">
        <v>33.299999999999997</v>
      </c>
      <c r="Z38" s="37" t="s">
        <v>184</v>
      </c>
    </row>
    <row r="39" spans="1:26" ht="6.75" customHeight="1" x14ac:dyDescent="0.2">
      <c r="A39" s="66"/>
      <c r="B39" s="66"/>
      <c r="C39" s="66"/>
      <c r="D39" s="66"/>
      <c r="E39" s="66"/>
      <c r="F39" s="66"/>
      <c r="G39" s="66"/>
      <c r="H39" s="66"/>
      <c r="I39" s="66"/>
      <c r="J39" s="66"/>
      <c r="K39" s="66"/>
      <c r="L39" s="66"/>
      <c r="M39" s="66"/>
      <c r="N39" s="66"/>
      <c r="O39" s="66"/>
      <c r="P39" s="66"/>
      <c r="Q39" s="66"/>
      <c r="R39" s="66"/>
      <c r="S39" s="66"/>
      <c r="T39" s="66"/>
      <c r="U39" s="66"/>
      <c r="V39" s="66"/>
      <c r="W39" s="66"/>
      <c r="X39" s="66"/>
      <c r="Y39" s="66"/>
      <c r="Z39" s="18"/>
    </row>
    <row r="40" spans="1:26" x14ac:dyDescent="0.2">
      <c r="A40" s="68" t="s">
        <v>344</v>
      </c>
      <c r="B40" s="66"/>
      <c r="C40" s="70">
        <v>291</v>
      </c>
      <c r="D40" s="66"/>
      <c r="E40" s="70">
        <v>283</v>
      </c>
      <c r="F40" s="66"/>
      <c r="G40" s="70">
        <v>288</v>
      </c>
      <c r="H40" s="87"/>
      <c r="I40" s="70">
        <v>277</v>
      </c>
      <c r="J40" s="87"/>
      <c r="K40" s="70">
        <v>300</v>
      </c>
      <c r="L40" s="87"/>
      <c r="M40" s="70">
        <v>278</v>
      </c>
      <c r="N40" s="87"/>
      <c r="O40" s="70">
        <v>288</v>
      </c>
      <c r="P40" s="87"/>
      <c r="Q40" s="70">
        <v>296</v>
      </c>
      <c r="R40" s="66"/>
      <c r="S40" s="70">
        <v>314</v>
      </c>
      <c r="T40" s="66"/>
      <c r="U40" s="70">
        <v>336</v>
      </c>
      <c r="V40" s="87"/>
      <c r="W40" s="70">
        <v>382</v>
      </c>
      <c r="X40" s="87"/>
      <c r="Y40" s="238">
        <v>408</v>
      </c>
      <c r="Z40" s="18"/>
    </row>
    <row r="41" spans="1:26" ht="6.75" customHeight="1" x14ac:dyDescent="0.2">
      <c r="A41" s="66"/>
      <c r="B41" s="66"/>
      <c r="C41" s="66"/>
      <c r="D41" s="66"/>
      <c r="E41" s="66"/>
      <c r="F41" s="66"/>
      <c r="G41" s="66"/>
      <c r="H41" s="66"/>
      <c r="I41" s="66"/>
      <c r="J41" s="66"/>
      <c r="K41" s="66"/>
      <c r="L41" s="66"/>
      <c r="M41" s="66"/>
      <c r="N41" s="66"/>
      <c r="O41" s="66"/>
      <c r="P41" s="66"/>
      <c r="Q41" s="66"/>
      <c r="R41" s="66"/>
      <c r="S41" s="66"/>
      <c r="T41" s="66"/>
      <c r="U41" s="66"/>
      <c r="V41" s="66"/>
      <c r="W41" s="66"/>
      <c r="X41" s="66"/>
      <c r="Y41" s="66"/>
      <c r="Z41" s="18"/>
    </row>
    <row r="42" spans="1:26" x14ac:dyDescent="0.2">
      <c r="A42" s="256" t="s">
        <v>199</v>
      </c>
      <c r="B42" s="257"/>
      <c r="C42" s="257"/>
      <c r="D42" s="257"/>
      <c r="E42" s="257"/>
      <c r="F42" s="257"/>
      <c r="G42" s="257"/>
      <c r="H42" s="257"/>
      <c r="I42" s="257"/>
      <c r="J42" s="257"/>
      <c r="K42" s="257"/>
      <c r="L42" s="257"/>
      <c r="M42" s="257"/>
      <c r="N42" s="257"/>
      <c r="O42" s="257"/>
      <c r="P42" s="257"/>
      <c r="Q42" s="257"/>
      <c r="R42" s="259"/>
      <c r="S42" s="259"/>
      <c r="T42" s="257"/>
      <c r="U42" s="259"/>
      <c r="V42" s="259"/>
      <c r="W42" s="259"/>
      <c r="X42" s="259"/>
      <c r="Y42" s="258"/>
      <c r="Z42" s="25"/>
    </row>
    <row r="43" spans="1:26" ht="24.75" customHeight="1" x14ac:dyDescent="0.2">
      <c r="A43" s="295" t="s">
        <v>370</v>
      </c>
      <c r="B43" s="296"/>
      <c r="C43" s="296"/>
      <c r="D43" s="296"/>
      <c r="E43" s="296"/>
      <c r="F43" s="296"/>
      <c r="G43" s="296"/>
      <c r="H43" s="296"/>
      <c r="I43" s="296"/>
      <c r="J43" s="296"/>
      <c r="K43" s="296"/>
      <c r="L43" s="296"/>
      <c r="M43" s="296"/>
      <c r="N43" s="296"/>
      <c r="O43" s="296"/>
      <c r="P43" s="296"/>
      <c r="Q43" s="296"/>
      <c r="R43" s="297"/>
      <c r="S43" s="297"/>
      <c r="T43" s="296"/>
      <c r="U43" s="297"/>
      <c r="V43" s="297"/>
      <c r="W43" s="297"/>
      <c r="X43" s="297"/>
      <c r="Y43" s="298"/>
      <c r="Z43" s="25"/>
    </row>
    <row r="44" spans="1:26" x14ac:dyDescent="0.2">
      <c r="A44" s="256" t="s">
        <v>188</v>
      </c>
      <c r="B44" s="257"/>
      <c r="C44" s="257"/>
      <c r="D44" s="257"/>
      <c r="E44" s="257"/>
      <c r="F44" s="257"/>
      <c r="G44" s="257"/>
      <c r="H44" s="257"/>
      <c r="I44" s="257"/>
      <c r="J44" s="257"/>
      <c r="K44" s="257"/>
      <c r="L44" s="257"/>
      <c r="M44" s="257"/>
      <c r="N44" s="257"/>
      <c r="O44" s="257"/>
      <c r="P44" s="257"/>
      <c r="Q44" s="257"/>
      <c r="R44" s="259"/>
      <c r="S44" s="259"/>
      <c r="T44" s="257"/>
      <c r="U44" s="259"/>
      <c r="V44" s="259"/>
      <c r="W44" s="259"/>
      <c r="X44" s="259"/>
      <c r="Y44" s="258"/>
      <c r="Z44" s="25"/>
    </row>
    <row r="45" spans="1:26" ht="39.75" customHeight="1" x14ac:dyDescent="0.2">
      <c r="A45" s="292" t="s">
        <v>367</v>
      </c>
      <c r="B45" s="257"/>
      <c r="C45" s="257"/>
      <c r="D45" s="257"/>
      <c r="E45" s="257"/>
      <c r="F45" s="257"/>
      <c r="G45" s="257"/>
      <c r="H45" s="257"/>
      <c r="I45" s="257"/>
      <c r="J45" s="257"/>
      <c r="K45" s="257"/>
      <c r="L45" s="257"/>
      <c r="M45" s="257"/>
      <c r="N45" s="257"/>
      <c r="O45" s="257"/>
      <c r="P45" s="257"/>
      <c r="Q45" s="257"/>
      <c r="R45" s="259"/>
      <c r="S45" s="259"/>
      <c r="T45" s="257"/>
      <c r="U45" s="259"/>
      <c r="V45" s="259"/>
      <c r="W45" s="259"/>
      <c r="X45" s="259"/>
      <c r="Y45" s="258"/>
      <c r="Z45" s="25"/>
    </row>
    <row r="46" spans="1:26" x14ac:dyDescent="0.2">
      <c r="A46" s="66"/>
      <c r="B46" s="66"/>
      <c r="C46" s="66"/>
      <c r="D46" s="66"/>
      <c r="E46" s="66"/>
      <c r="F46" s="66"/>
      <c r="G46" s="66"/>
      <c r="H46" s="66"/>
      <c r="I46" s="66"/>
      <c r="J46" s="66"/>
      <c r="K46" s="66"/>
      <c r="L46" s="66"/>
      <c r="M46" s="66"/>
      <c r="N46" s="66"/>
      <c r="O46" s="66"/>
      <c r="P46" s="66"/>
      <c r="Q46" s="66"/>
      <c r="R46" s="66"/>
      <c r="S46" s="66"/>
      <c r="T46" s="66"/>
      <c r="U46" s="66"/>
      <c r="V46" s="66"/>
      <c r="W46" s="66"/>
      <c r="X46" s="66"/>
      <c r="Y46" s="66"/>
      <c r="Z46" s="18"/>
    </row>
    <row r="47" spans="1:26" x14ac:dyDescent="0.2">
      <c r="A47" s="66"/>
      <c r="B47" s="66"/>
      <c r="C47" s="66"/>
      <c r="D47" s="66"/>
      <c r="E47" s="66"/>
      <c r="F47" s="66"/>
      <c r="G47" s="66"/>
      <c r="H47" s="66"/>
      <c r="I47" s="66"/>
      <c r="J47" s="66"/>
      <c r="K47" s="66"/>
      <c r="L47" s="66"/>
      <c r="M47" s="66"/>
      <c r="N47" s="66"/>
      <c r="O47" s="66"/>
      <c r="P47" s="66"/>
      <c r="Q47" s="66"/>
      <c r="R47" s="66"/>
      <c r="S47" s="66"/>
      <c r="T47" s="66"/>
      <c r="U47" s="66"/>
      <c r="V47" s="66"/>
      <c r="W47" s="66"/>
      <c r="X47" s="66"/>
      <c r="Y47" s="66"/>
      <c r="Z47" s="18"/>
    </row>
    <row r="48" spans="1:26" x14ac:dyDescent="0.2">
      <c r="A48" s="18"/>
      <c r="B48" s="18"/>
      <c r="C48" s="18"/>
      <c r="D48" s="18"/>
      <c r="E48" s="18"/>
      <c r="F48" s="18"/>
      <c r="G48" s="18"/>
      <c r="H48" s="18"/>
      <c r="I48" s="18"/>
      <c r="J48" s="18"/>
      <c r="K48" s="18"/>
      <c r="L48" s="18"/>
      <c r="M48" s="18"/>
      <c r="N48" s="18"/>
      <c r="O48" s="18"/>
      <c r="P48" s="18"/>
      <c r="Q48" s="18"/>
      <c r="R48" s="18"/>
      <c r="S48" s="18"/>
      <c r="T48" s="18"/>
      <c r="U48" s="18"/>
      <c r="V48" s="18"/>
      <c r="W48" s="18"/>
      <c r="X48" s="18"/>
      <c r="Y48" s="18"/>
      <c r="Z48" s="18"/>
    </row>
    <row r="49" spans="1:26" x14ac:dyDescent="0.2">
      <c r="A49" s="18"/>
      <c r="B49" s="18"/>
      <c r="C49" s="18"/>
      <c r="D49" s="18"/>
      <c r="E49" s="18"/>
      <c r="F49" s="18"/>
      <c r="G49" s="18"/>
      <c r="H49" s="18"/>
      <c r="I49" s="18"/>
      <c r="J49" s="18"/>
      <c r="K49" s="18"/>
      <c r="L49" s="18"/>
      <c r="M49" s="18"/>
      <c r="N49" s="18"/>
      <c r="O49" s="18"/>
      <c r="P49" s="18"/>
      <c r="Q49" s="18"/>
      <c r="R49" s="18"/>
      <c r="S49" s="18"/>
      <c r="T49" s="18"/>
      <c r="U49" s="18"/>
      <c r="V49" s="18"/>
      <c r="W49" s="18"/>
      <c r="X49" s="18"/>
      <c r="Y49" s="18"/>
      <c r="Z49" s="18"/>
    </row>
    <row r="50" spans="1:26" x14ac:dyDescent="0.2">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row>
    <row r="51" spans="1:26" x14ac:dyDescent="0.2">
      <c r="A51" s="18"/>
      <c r="B51" s="18"/>
      <c r="C51" s="18"/>
      <c r="D51" s="18"/>
      <c r="E51" s="18"/>
      <c r="F51" s="18"/>
      <c r="G51" s="18"/>
      <c r="H51" s="18"/>
      <c r="I51" s="18"/>
      <c r="J51" s="18"/>
      <c r="K51" s="18"/>
      <c r="L51" s="18"/>
      <c r="M51" s="18"/>
      <c r="N51" s="18"/>
      <c r="O51" s="18"/>
      <c r="P51" s="18"/>
      <c r="Q51" s="18"/>
      <c r="R51" s="18"/>
      <c r="S51" s="18"/>
      <c r="T51" s="18"/>
      <c r="U51" s="18"/>
      <c r="V51" s="18"/>
      <c r="W51" s="18"/>
      <c r="X51" s="18"/>
      <c r="Y51" s="18"/>
      <c r="Z51" s="18"/>
    </row>
    <row r="52" spans="1:26" x14ac:dyDescent="0.2">
      <c r="A52" s="18"/>
      <c r="B52" s="18"/>
      <c r="C52" s="18"/>
      <c r="D52" s="18"/>
      <c r="E52" s="18"/>
      <c r="F52" s="18"/>
      <c r="G52" s="18"/>
      <c r="H52" s="18"/>
      <c r="I52" s="18"/>
      <c r="J52" s="18"/>
      <c r="K52" s="18"/>
      <c r="L52" s="18"/>
      <c r="M52" s="18"/>
      <c r="N52" s="18"/>
      <c r="O52" s="18"/>
      <c r="P52" s="18"/>
      <c r="Q52" s="18"/>
      <c r="R52" s="18"/>
      <c r="S52" s="18"/>
      <c r="T52" s="18"/>
      <c r="U52" s="18"/>
      <c r="V52" s="18"/>
      <c r="W52" s="18"/>
      <c r="X52" s="18"/>
      <c r="Y52" s="18"/>
      <c r="Z52" s="18"/>
    </row>
    <row r="53" spans="1:26" x14ac:dyDescent="0.2">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row>
    <row r="54" spans="1:26" x14ac:dyDescent="0.2">
      <c r="A54" s="18"/>
      <c r="B54" s="18"/>
      <c r="C54" s="18"/>
      <c r="D54" s="18"/>
      <c r="E54" s="18"/>
      <c r="F54" s="18"/>
      <c r="G54" s="18"/>
      <c r="H54" s="18"/>
      <c r="I54" s="18"/>
      <c r="J54" s="18"/>
      <c r="K54" s="18"/>
      <c r="L54" s="18"/>
      <c r="M54" s="18"/>
      <c r="N54" s="18"/>
      <c r="O54" s="18"/>
      <c r="P54" s="18"/>
      <c r="Q54" s="18"/>
      <c r="R54" s="18"/>
      <c r="S54" s="18"/>
      <c r="T54" s="18"/>
      <c r="U54" s="18"/>
      <c r="V54" s="18"/>
      <c r="W54" s="18"/>
      <c r="X54" s="18"/>
      <c r="Y54" s="18"/>
      <c r="Z54" s="18"/>
    </row>
    <row r="55" spans="1:26" x14ac:dyDescent="0.2">
      <c r="A55" s="18"/>
      <c r="B55" s="18"/>
      <c r="C55" s="18"/>
      <c r="D55" s="18"/>
      <c r="E55" s="18"/>
      <c r="F55" s="18"/>
      <c r="G55" s="18"/>
      <c r="H55" s="18"/>
      <c r="I55" s="18"/>
      <c r="J55" s="18"/>
      <c r="K55" s="18"/>
      <c r="L55" s="18"/>
      <c r="M55" s="18"/>
      <c r="N55" s="18"/>
      <c r="O55" s="18"/>
      <c r="P55" s="18"/>
      <c r="Q55" s="18"/>
      <c r="R55" s="18"/>
      <c r="S55" s="18"/>
      <c r="T55" s="18"/>
      <c r="U55" s="18"/>
      <c r="V55" s="18"/>
      <c r="W55" s="18"/>
      <c r="X55" s="18"/>
      <c r="Y55" s="18"/>
      <c r="Z55" s="18"/>
    </row>
    <row r="56" spans="1:26" x14ac:dyDescent="0.2">
      <c r="A56" s="18"/>
      <c r="B56" s="18"/>
      <c r="C56" s="18"/>
      <c r="D56" s="18"/>
      <c r="E56" s="18"/>
      <c r="F56" s="18"/>
      <c r="G56" s="18"/>
      <c r="H56" s="18"/>
      <c r="I56" s="18"/>
      <c r="J56" s="18"/>
      <c r="K56" s="18"/>
      <c r="L56" s="18"/>
      <c r="M56" s="18"/>
      <c r="N56" s="18"/>
      <c r="O56" s="18"/>
      <c r="P56" s="18"/>
      <c r="Q56" s="18"/>
      <c r="R56" s="18"/>
      <c r="S56" s="18"/>
      <c r="T56" s="18"/>
      <c r="U56" s="18"/>
      <c r="V56" s="18"/>
      <c r="W56" s="18"/>
      <c r="X56" s="18"/>
      <c r="Y56" s="18"/>
      <c r="Z56" s="18"/>
    </row>
    <row r="57" spans="1:26" x14ac:dyDescent="0.2">
      <c r="A57" s="18"/>
      <c r="B57" s="18"/>
      <c r="C57" s="18"/>
      <c r="D57" s="18"/>
      <c r="E57" s="18"/>
      <c r="F57" s="18"/>
      <c r="G57" s="18"/>
      <c r="H57" s="18"/>
      <c r="I57" s="18"/>
      <c r="J57" s="18"/>
      <c r="K57" s="18"/>
      <c r="L57" s="18"/>
      <c r="M57" s="18"/>
      <c r="N57" s="18"/>
      <c r="O57" s="18"/>
      <c r="P57" s="18"/>
      <c r="Q57" s="18"/>
      <c r="R57" s="18"/>
      <c r="S57" s="18"/>
      <c r="T57" s="18"/>
      <c r="U57" s="18"/>
      <c r="V57" s="18"/>
      <c r="W57" s="18"/>
      <c r="X57" s="18"/>
      <c r="Y57" s="18"/>
      <c r="Z57" s="18"/>
    </row>
    <row r="58" spans="1:26" x14ac:dyDescent="0.2">
      <c r="A58" s="18"/>
      <c r="B58" s="18"/>
      <c r="C58" s="18"/>
      <c r="D58" s="18"/>
      <c r="E58" s="18"/>
      <c r="F58" s="18"/>
      <c r="G58" s="18"/>
      <c r="H58" s="18"/>
      <c r="I58" s="18"/>
      <c r="J58" s="18"/>
      <c r="K58" s="18"/>
      <c r="L58" s="18"/>
      <c r="M58" s="18"/>
      <c r="N58" s="18"/>
      <c r="O58" s="18"/>
      <c r="P58" s="18"/>
      <c r="Q58" s="18"/>
      <c r="R58" s="18"/>
      <c r="S58" s="18"/>
      <c r="T58" s="18"/>
      <c r="U58" s="18"/>
      <c r="V58" s="18"/>
      <c r="W58" s="18"/>
      <c r="X58" s="18"/>
      <c r="Y58" s="18"/>
      <c r="Z58" s="18"/>
    </row>
    <row r="59" spans="1:26" x14ac:dyDescent="0.2">
      <c r="A59" s="18"/>
      <c r="B59" s="18"/>
      <c r="C59" s="18"/>
      <c r="D59" s="18"/>
      <c r="E59" s="18"/>
      <c r="F59" s="18"/>
      <c r="G59" s="18"/>
      <c r="H59" s="18"/>
      <c r="I59" s="18"/>
      <c r="J59" s="18"/>
      <c r="K59" s="18"/>
      <c r="L59" s="18"/>
      <c r="M59" s="18"/>
      <c r="N59" s="18"/>
      <c r="O59" s="18"/>
      <c r="P59" s="18"/>
      <c r="Q59" s="18"/>
      <c r="R59" s="18"/>
      <c r="S59" s="18"/>
      <c r="T59" s="18"/>
      <c r="U59" s="18"/>
      <c r="V59" s="18"/>
      <c r="W59" s="18"/>
      <c r="X59" s="18"/>
      <c r="Y59" s="18"/>
      <c r="Z59" s="18"/>
    </row>
    <row r="60" spans="1:26" x14ac:dyDescent="0.2">
      <c r="A60" s="18"/>
      <c r="B60" s="18"/>
      <c r="C60" s="18"/>
      <c r="D60" s="18"/>
      <c r="E60" s="18"/>
      <c r="F60" s="18"/>
      <c r="G60" s="18"/>
      <c r="H60" s="18"/>
      <c r="I60" s="18"/>
      <c r="J60" s="18"/>
      <c r="K60" s="18"/>
      <c r="L60" s="18"/>
      <c r="M60" s="18"/>
      <c r="N60" s="18"/>
      <c r="O60" s="18"/>
      <c r="P60" s="18"/>
      <c r="Q60" s="18"/>
      <c r="R60" s="18"/>
      <c r="S60" s="18"/>
      <c r="T60" s="18"/>
      <c r="U60" s="18"/>
      <c r="V60" s="18"/>
      <c r="W60" s="18"/>
      <c r="X60" s="18"/>
      <c r="Y60" s="18"/>
      <c r="Z60" s="18"/>
    </row>
    <row r="61" spans="1:26" x14ac:dyDescent="0.2">
      <c r="A61" s="18"/>
      <c r="B61" s="18"/>
      <c r="C61" s="18"/>
      <c r="D61" s="18"/>
      <c r="E61" s="18"/>
      <c r="F61" s="18"/>
      <c r="G61" s="18"/>
      <c r="H61" s="18"/>
      <c r="I61" s="18"/>
      <c r="J61" s="18"/>
      <c r="K61" s="18"/>
      <c r="L61" s="18"/>
      <c r="M61" s="18"/>
      <c r="N61" s="18"/>
      <c r="O61" s="18"/>
      <c r="P61" s="18"/>
      <c r="Q61" s="18"/>
      <c r="R61" s="18"/>
      <c r="S61" s="18"/>
      <c r="T61" s="18"/>
      <c r="U61" s="18"/>
      <c r="V61" s="18"/>
      <c r="W61" s="18"/>
      <c r="X61" s="18"/>
      <c r="Y61" s="18"/>
      <c r="Z61" s="18"/>
    </row>
    <row r="62" spans="1:26" x14ac:dyDescent="0.2">
      <c r="A62" s="18"/>
      <c r="B62" s="18"/>
      <c r="C62" s="18"/>
      <c r="D62" s="18"/>
      <c r="E62" s="18"/>
      <c r="F62" s="18"/>
      <c r="G62" s="18"/>
      <c r="H62" s="18"/>
      <c r="I62" s="18"/>
      <c r="J62" s="18"/>
      <c r="K62" s="18"/>
      <c r="L62" s="18"/>
      <c r="M62" s="18"/>
      <c r="N62" s="18"/>
      <c r="O62" s="18"/>
      <c r="P62" s="18"/>
      <c r="Q62" s="18"/>
      <c r="R62" s="18"/>
      <c r="S62" s="18"/>
      <c r="T62" s="18"/>
      <c r="U62" s="18"/>
      <c r="V62" s="18"/>
      <c r="W62" s="18"/>
      <c r="X62" s="18"/>
      <c r="Y62" s="18"/>
      <c r="Z62" s="18"/>
    </row>
    <row r="63" spans="1:26" x14ac:dyDescent="0.2">
      <c r="A63" s="18"/>
      <c r="B63" s="18"/>
      <c r="C63" s="18"/>
      <c r="D63" s="18"/>
      <c r="E63" s="18"/>
      <c r="F63" s="18"/>
      <c r="G63" s="18"/>
      <c r="H63" s="18"/>
      <c r="I63" s="18"/>
      <c r="J63" s="18"/>
      <c r="K63" s="18"/>
      <c r="L63" s="18"/>
      <c r="M63" s="18"/>
      <c r="N63" s="18"/>
      <c r="O63" s="18"/>
      <c r="P63" s="18"/>
      <c r="Q63" s="18"/>
      <c r="R63" s="18"/>
      <c r="S63" s="18"/>
      <c r="T63" s="18"/>
      <c r="U63" s="18"/>
      <c r="V63" s="18"/>
      <c r="W63" s="18"/>
      <c r="X63" s="18"/>
      <c r="Y63" s="18"/>
      <c r="Z63" s="18"/>
    </row>
    <row r="64" spans="1:26" x14ac:dyDescent="0.2">
      <c r="A64" s="18"/>
      <c r="B64" s="18"/>
      <c r="C64" s="18"/>
      <c r="D64" s="18"/>
      <c r="E64" s="18"/>
      <c r="F64" s="18"/>
      <c r="G64" s="18"/>
      <c r="H64" s="18"/>
      <c r="I64" s="18"/>
      <c r="J64" s="18"/>
      <c r="K64" s="18"/>
      <c r="L64" s="18"/>
      <c r="M64" s="18"/>
      <c r="N64" s="18"/>
      <c r="O64" s="18"/>
      <c r="P64" s="18"/>
      <c r="Q64" s="18"/>
      <c r="R64" s="18"/>
      <c r="S64" s="18"/>
      <c r="T64" s="18"/>
      <c r="U64" s="18"/>
      <c r="V64" s="18"/>
      <c r="W64" s="18"/>
      <c r="X64" s="18"/>
      <c r="Y64" s="18"/>
      <c r="Z64" s="18"/>
    </row>
    <row r="65" spans="1:26" x14ac:dyDescent="0.2">
      <c r="A65" s="18"/>
      <c r="B65" s="18"/>
      <c r="C65" s="18"/>
      <c r="D65" s="18"/>
      <c r="E65" s="18"/>
      <c r="F65" s="18"/>
      <c r="G65" s="18"/>
      <c r="H65" s="18"/>
      <c r="I65" s="18"/>
      <c r="J65" s="18"/>
      <c r="K65" s="18"/>
      <c r="L65" s="18"/>
      <c r="M65" s="18"/>
      <c r="N65" s="18"/>
      <c r="O65" s="18"/>
      <c r="P65" s="18"/>
      <c r="Q65" s="18"/>
      <c r="R65" s="18"/>
      <c r="S65" s="18"/>
      <c r="T65" s="18"/>
      <c r="U65" s="18"/>
      <c r="V65" s="18"/>
      <c r="W65" s="18"/>
      <c r="X65" s="18"/>
      <c r="Y65" s="18"/>
      <c r="Z65" s="18"/>
    </row>
    <row r="66" spans="1:26" x14ac:dyDescent="0.2">
      <c r="A66" s="18"/>
      <c r="B66" s="18"/>
      <c r="C66" s="18"/>
      <c r="D66" s="18"/>
      <c r="E66" s="18"/>
      <c r="F66" s="18"/>
      <c r="G66" s="18"/>
      <c r="H66" s="18"/>
      <c r="I66" s="18"/>
      <c r="J66" s="18"/>
      <c r="K66" s="18"/>
      <c r="L66" s="18"/>
      <c r="M66" s="18"/>
      <c r="N66" s="18"/>
      <c r="O66" s="18"/>
      <c r="P66" s="18"/>
      <c r="Q66" s="18"/>
      <c r="R66" s="18"/>
      <c r="S66" s="18"/>
      <c r="T66" s="18"/>
      <c r="U66" s="18"/>
      <c r="V66" s="18"/>
      <c r="W66" s="18"/>
      <c r="X66" s="18"/>
      <c r="Y66" s="18"/>
      <c r="Z66" s="18"/>
    </row>
    <row r="67" spans="1:26" x14ac:dyDescent="0.2">
      <c r="A67" s="18"/>
      <c r="B67" s="18"/>
      <c r="C67" s="18"/>
      <c r="D67" s="18"/>
      <c r="E67" s="18"/>
      <c r="F67" s="18"/>
      <c r="G67" s="18"/>
      <c r="H67" s="18"/>
      <c r="I67" s="18"/>
      <c r="J67" s="18"/>
      <c r="K67" s="18"/>
      <c r="L67" s="18"/>
      <c r="M67" s="18"/>
      <c r="N67" s="18"/>
      <c r="O67" s="18"/>
      <c r="P67" s="18"/>
      <c r="Q67" s="18"/>
      <c r="R67" s="18"/>
      <c r="S67" s="18"/>
      <c r="T67" s="18"/>
      <c r="U67" s="18"/>
      <c r="V67" s="18"/>
      <c r="W67" s="18"/>
      <c r="X67" s="18"/>
      <c r="Y67" s="18"/>
      <c r="Z67" s="18"/>
    </row>
    <row r="68" spans="1:26" x14ac:dyDescent="0.2">
      <c r="A68" s="18"/>
      <c r="B68" s="18"/>
      <c r="C68" s="18"/>
      <c r="D68" s="18"/>
      <c r="E68" s="18"/>
      <c r="F68" s="18"/>
      <c r="G68" s="18"/>
      <c r="H68" s="18"/>
      <c r="I68" s="18"/>
      <c r="J68" s="18"/>
      <c r="K68" s="18"/>
      <c r="L68" s="18"/>
      <c r="M68" s="18"/>
      <c r="N68" s="18"/>
      <c r="O68" s="18"/>
      <c r="P68" s="18"/>
      <c r="Q68" s="18"/>
      <c r="R68" s="18"/>
      <c r="S68" s="18"/>
      <c r="T68" s="18"/>
      <c r="U68" s="18"/>
      <c r="V68" s="18"/>
      <c r="W68" s="18"/>
      <c r="X68" s="18"/>
      <c r="Y68" s="18"/>
      <c r="Z68" s="18"/>
    </row>
    <row r="69" spans="1:26" x14ac:dyDescent="0.2">
      <c r="A69" s="18"/>
      <c r="B69" s="18"/>
      <c r="C69" s="18"/>
      <c r="D69" s="18"/>
      <c r="E69" s="18"/>
      <c r="F69" s="18"/>
      <c r="G69" s="18"/>
      <c r="H69" s="18"/>
      <c r="I69" s="18"/>
      <c r="J69" s="18"/>
      <c r="K69" s="18"/>
      <c r="L69" s="18"/>
      <c r="M69" s="18"/>
      <c r="N69" s="18"/>
      <c r="O69" s="18"/>
      <c r="P69" s="18"/>
      <c r="Q69" s="18"/>
      <c r="R69" s="18"/>
      <c r="S69" s="18"/>
      <c r="T69" s="18"/>
      <c r="U69" s="18"/>
      <c r="V69" s="18"/>
      <c r="W69" s="18"/>
      <c r="X69" s="18"/>
      <c r="Y69" s="18"/>
      <c r="Z69" s="18"/>
    </row>
    <row r="70" spans="1:26" x14ac:dyDescent="0.2">
      <c r="A70" s="18"/>
      <c r="B70" s="18"/>
      <c r="C70" s="18"/>
      <c r="D70" s="18"/>
      <c r="E70" s="18"/>
      <c r="F70" s="18"/>
      <c r="G70" s="18"/>
      <c r="H70" s="18"/>
      <c r="I70" s="18"/>
      <c r="J70" s="18"/>
      <c r="K70" s="18"/>
      <c r="L70" s="18"/>
      <c r="M70" s="18"/>
      <c r="N70" s="18"/>
      <c r="O70" s="18"/>
      <c r="P70" s="18"/>
      <c r="Q70" s="18"/>
      <c r="R70" s="18"/>
      <c r="S70" s="18"/>
      <c r="T70" s="18"/>
      <c r="U70" s="18"/>
      <c r="V70" s="18"/>
      <c r="W70" s="18"/>
      <c r="X70" s="18"/>
      <c r="Y70" s="18"/>
      <c r="Z70" s="18"/>
    </row>
    <row r="71" spans="1:26" x14ac:dyDescent="0.2">
      <c r="A71" s="18"/>
      <c r="B71" s="18"/>
      <c r="C71" s="18"/>
      <c r="D71" s="18"/>
      <c r="E71" s="18"/>
      <c r="F71" s="18"/>
      <c r="G71" s="18"/>
      <c r="H71" s="18"/>
      <c r="I71" s="18"/>
      <c r="J71" s="18"/>
      <c r="K71" s="18"/>
      <c r="L71" s="18"/>
      <c r="M71" s="18"/>
      <c r="N71" s="18"/>
      <c r="O71" s="18"/>
      <c r="P71" s="18"/>
      <c r="Q71" s="18"/>
      <c r="R71" s="18"/>
      <c r="S71" s="18"/>
      <c r="T71" s="18"/>
      <c r="U71" s="18"/>
      <c r="V71" s="18"/>
      <c r="W71" s="18"/>
      <c r="X71" s="18"/>
      <c r="Y71" s="18"/>
      <c r="Z71" s="18"/>
    </row>
    <row r="72" spans="1:26" x14ac:dyDescent="0.2">
      <c r="A72" s="18"/>
      <c r="B72" s="18"/>
      <c r="C72" s="18"/>
      <c r="D72" s="18"/>
      <c r="E72" s="18"/>
      <c r="F72" s="18"/>
      <c r="G72" s="18"/>
      <c r="H72" s="18"/>
      <c r="I72" s="18"/>
      <c r="J72" s="18"/>
      <c r="K72" s="18"/>
      <c r="L72" s="18"/>
      <c r="M72" s="18"/>
      <c r="N72" s="18"/>
      <c r="O72" s="18"/>
      <c r="P72" s="18"/>
      <c r="Q72" s="18"/>
      <c r="R72" s="18"/>
      <c r="S72" s="18"/>
      <c r="T72" s="18"/>
      <c r="U72" s="18"/>
      <c r="V72" s="18"/>
      <c r="W72" s="18"/>
      <c r="X72" s="18"/>
      <c r="Y72" s="18"/>
      <c r="Z72" s="18"/>
    </row>
    <row r="73" spans="1:26" x14ac:dyDescent="0.2">
      <c r="A73" s="18"/>
      <c r="B73" s="18"/>
      <c r="C73" s="18"/>
      <c r="D73" s="18"/>
      <c r="E73" s="18"/>
      <c r="F73" s="18"/>
      <c r="G73" s="18"/>
      <c r="H73" s="18"/>
      <c r="I73" s="18"/>
      <c r="J73" s="18"/>
      <c r="K73" s="18"/>
      <c r="L73" s="18"/>
      <c r="M73" s="18"/>
      <c r="N73" s="18"/>
      <c r="O73" s="18"/>
      <c r="P73" s="18"/>
      <c r="Q73" s="18"/>
      <c r="R73" s="18"/>
      <c r="S73" s="18"/>
      <c r="T73" s="18"/>
      <c r="U73" s="18"/>
      <c r="V73" s="18"/>
      <c r="W73" s="18"/>
      <c r="X73" s="18"/>
      <c r="Y73" s="18"/>
      <c r="Z73" s="18"/>
    </row>
    <row r="74" spans="1:26" x14ac:dyDescent="0.2">
      <c r="A74" s="18"/>
      <c r="B74" s="18"/>
      <c r="C74" s="18"/>
      <c r="D74" s="18"/>
      <c r="E74" s="18"/>
      <c r="F74" s="18"/>
      <c r="G74" s="18"/>
      <c r="H74" s="18"/>
      <c r="I74" s="18"/>
      <c r="J74" s="18"/>
      <c r="K74" s="18"/>
      <c r="L74" s="18"/>
      <c r="M74" s="18"/>
      <c r="N74" s="18"/>
      <c r="O74" s="18"/>
      <c r="P74" s="18"/>
      <c r="Q74" s="18"/>
      <c r="R74" s="18"/>
      <c r="S74" s="18"/>
      <c r="T74" s="18"/>
      <c r="U74" s="18"/>
      <c r="V74" s="18"/>
      <c r="W74" s="18"/>
      <c r="X74" s="18"/>
      <c r="Y74" s="18"/>
      <c r="Z74" s="18"/>
    </row>
    <row r="75" spans="1:26" x14ac:dyDescent="0.2">
      <c r="A75" s="18"/>
      <c r="B75" s="18"/>
      <c r="C75" s="18"/>
      <c r="D75" s="18"/>
      <c r="E75" s="18"/>
      <c r="F75" s="18"/>
      <c r="G75" s="18"/>
      <c r="H75" s="18"/>
      <c r="I75" s="18"/>
      <c r="J75" s="18"/>
      <c r="K75" s="18"/>
      <c r="L75" s="18"/>
      <c r="M75" s="18"/>
      <c r="N75" s="18"/>
      <c r="O75" s="18"/>
      <c r="P75" s="18"/>
      <c r="Q75" s="18"/>
      <c r="R75" s="18"/>
      <c r="S75" s="18"/>
      <c r="T75" s="18"/>
      <c r="U75" s="18"/>
      <c r="V75" s="18"/>
      <c r="W75" s="18"/>
      <c r="X75" s="18"/>
      <c r="Y75" s="18"/>
      <c r="Z75" s="18"/>
    </row>
    <row r="76" spans="1:26" x14ac:dyDescent="0.2">
      <c r="A76" s="18"/>
      <c r="B76" s="18"/>
      <c r="C76" s="18"/>
      <c r="D76" s="18"/>
      <c r="E76" s="18"/>
      <c r="F76" s="18"/>
      <c r="G76" s="18"/>
      <c r="H76" s="18"/>
      <c r="I76" s="18"/>
      <c r="J76" s="18"/>
      <c r="K76" s="18"/>
      <c r="L76" s="18"/>
      <c r="M76" s="18"/>
      <c r="N76" s="18"/>
      <c r="O76" s="18"/>
      <c r="P76" s="18"/>
      <c r="Q76" s="18"/>
      <c r="R76" s="18"/>
      <c r="S76" s="18"/>
      <c r="T76" s="18"/>
      <c r="U76" s="18"/>
      <c r="V76" s="18"/>
      <c r="W76" s="18"/>
      <c r="X76" s="18"/>
      <c r="Y76" s="18"/>
      <c r="Z76" s="18"/>
    </row>
    <row r="77" spans="1:26" x14ac:dyDescent="0.2">
      <c r="A77" s="18"/>
      <c r="B77" s="18"/>
      <c r="C77" s="18"/>
      <c r="D77" s="18"/>
      <c r="E77" s="18"/>
      <c r="F77" s="18"/>
      <c r="G77" s="18"/>
      <c r="H77" s="18"/>
      <c r="I77" s="18"/>
      <c r="J77" s="18"/>
      <c r="K77" s="18"/>
      <c r="L77" s="18"/>
      <c r="M77" s="18"/>
      <c r="N77" s="18"/>
      <c r="O77" s="18"/>
      <c r="P77" s="18"/>
      <c r="Q77" s="18"/>
      <c r="R77" s="18"/>
      <c r="S77" s="18"/>
      <c r="T77" s="18"/>
      <c r="U77" s="18"/>
      <c r="V77" s="18"/>
      <c r="W77" s="18"/>
      <c r="X77" s="18"/>
      <c r="Y77" s="18"/>
      <c r="Z77" s="18"/>
    </row>
    <row r="78" spans="1:26" x14ac:dyDescent="0.2">
      <c r="A78" s="18"/>
      <c r="B78" s="18"/>
      <c r="C78" s="18"/>
      <c r="D78" s="18"/>
      <c r="E78" s="18"/>
      <c r="F78" s="18"/>
      <c r="G78" s="18"/>
      <c r="H78" s="18"/>
      <c r="I78" s="18"/>
      <c r="J78" s="18"/>
      <c r="K78" s="18"/>
      <c r="L78" s="18"/>
      <c r="M78" s="18"/>
      <c r="N78" s="18"/>
      <c r="O78" s="18"/>
      <c r="P78" s="18"/>
      <c r="Q78" s="18"/>
      <c r="R78" s="18"/>
      <c r="S78" s="18"/>
      <c r="T78" s="18"/>
      <c r="U78" s="18"/>
      <c r="V78" s="18"/>
      <c r="W78" s="18"/>
      <c r="X78" s="18"/>
      <c r="Y78" s="18"/>
      <c r="Z78" s="18"/>
    </row>
    <row r="79" spans="1:26" x14ac:dyDescent="0.2">
      <c r="A79" s="18"/>
      <c r="B79" s="18"/>
      <c r="C79" s="18"/>
      <c r="D79" s="18"/>
      <c r="E79" s="18"/>
      <c r="F79" s="18"/>
      <c r="G79" s="18"/>
      <c r="H79" s="18"/>
      <c r="I79" s="18"/>
      <c r="J79" s="18"/>
      <c r="K79" s="18"/>
      <c r="L79" s="18"/>
      <c r="M79" s="18"/>
      <c r="N79" s="18"/>
      <c r="O79" s="18"/>
      <c r="P79" s="18"/>
      <c r="Q79" s="18"/>
      <c r="R79" s="18"/>
      <c r="S79" s="18"/>
      <c r="T79" s="18"/>
      <c r="U79" s="18"/>
      <c r="V79" s="18"/>
      <c r="W79" s="18"/>
      <c r="X79" s="18"/>
      <c r="Y79" s="18"/>
      <c r="Z79" s="18"/>
    </row>
    <row r="80" spans="1:26" x14ac:dyDescent="0.2">
      <c r="A80" s="18"/>
      <c r="B80" s="18"/>
      <c r="C80" s="18"/>
      <c r="D80" s="18"/>
      <c r="E80" s="18"/>
      <c r="F80" s="18"/>
      <c r="G80" s="18"/>
      <c r="H80" s="18"/>
      <c r="I80" s="18"/>
      <c r="J80" s="18"/>
      <c r="K80" s="18"/>
      <c r="L80" s="18"/>
      <c r="M80" s="18"/>
      <c r="N80" s="18"/>
      <c r="O80" s="18"/>
      <c r="P80" s="18"/>
      <c r="Q80" s="18"/>
      <c r="R80" s="18"/>
      <c r="S80" s="18"/>
      <c r="T80" s="18"/>
      <c r="U80" s="18"/>
      <c r="V80" s="18"/>
      <c r="W80" s="18"/>
      <c r="X80" s="18"/>
      <c r="Y80" s="18"/>
      <c r="Z80" s="18"/>
    </row>
    <row r="81" spans="1:26" x14ac:dyDescent="0.2">
      <c r="A81" s="18"/>
      <c r="B81" s="18"/>
      <c r="C81" s="18"/>
      <c r="D81" s="18"/>
      <c r="E81" s="18"/>
      <c r="F81" s="18"/>
      <c r="G81" s="18"/>
      <c r="H81" s="18"/>
      <c r="I81" s="18"/>
      <c r="J81" s="18"/>
      <c r="K81" s="18"/>
      <c r="L81" s="18"/>
      <c r="M81" s="18"/>
      <c r="N81" s="18"/>
      <c r="O81" s="18"/>
      <c r="P81" s="18"/>
      <c r="Q81" s="18"/>
      <c r="R81" s="18"/>
      <c r="S81" s="18"/>
      <c r="T81" s="18"/>
      <c r="U81" s="18"/>
      <c r="V81" s="18"/>
      <c r="W81" s="18"/>
      <c r="X81" s="18"/>
      <c r="Y81" s="18"/>
      <c r="Z81" s="18"/>
    </row>
    <row r="82" spans="1:26" x14ac:dyDescent="0.2">
      <c r="A82" s="18"/>
      <c r="B82" s="18"/>
      <c r="C82" s="18"/>
      <c r="D82" s="18"/>
      <c r="E82" s="18"/>
      <c r="F82" s="18"/>
      <c r="G82" s="18"/>
      <c r="H82" s="18"/>
      <c r="I82" s="18"/>
      <c r="J82" s="18"/>
      <c r="K82" s="18"/>
      <c r="L82" s="18"/>
      <c r="M82" s="18"/>
      <c r="N82" s="18"/>
      <c r="O82" s="18"/>
      <c r="P82" s="18"/>
      <c r="Q82" s="18"/>
      <c r="R82" s="18"/>
      <c r="S82" s="18"/>
      <c r="T82" s="18"/>
      <c r="U82" s="18"/>
      <c r="V82" s="18"/>
      <c r="W82" s="18"/>
      <c r="X82" s="18"/>
      <c r="Y82" s="18"/>
      <c r="Z82" s="18"/>
    </row>
    <row r="83" spans="1:26" x14ac:dyDescent="0.2">
      <c r="A83" s="18"/>
      <c r="B83" s="18"/>
      <c r="C83" s="18"/>
      <c r="D83" s="18"/>
      <c r="E83" s="18"/>
      <c r="F83" s="18"/>
      <c r="G83" s="18"/>
      <c r="H83" s="18"/>
      <c r="I83" s="18"/>
      <c r="J83" s="18"/>
      <c r="K83" s="18"/>
      <c r="L83" s="18"/>
      <c r="M83" s="18"/>
      <c r="N83" s="18"/>
      <c r="O83" s="18"/>
      <c r="P83" s="18"/>
      <c r="Q83" s="18"/>
      <c r="R83" s="18"/>
      <c r="S83" s="18"/>
      <c r="T83" s="18"/>
      <c r="U83" s="18"/>
      <c r="V83" s="18"/>
      <c r="W83" s="18"/>
      <c r="X83" s="18"/>
      <c r="Y83" s="18"/>
      <c r="Z83" s="18"/>
    </row>
    <row r="84" spans="1:26" x14ac:dyDescent="0.2">
      <c r="A84" s="18"/>
      <c r="B84" s="18"/>
      <c r="C84" s="18"/>
      <c r="D84" s="18"/>
      <c r="E84" s="18"/>
      <c r="F84" s="18"/>
      <c r="G84" s="18"/>
      <c r="H84" s="18"/>
      <c r="I84" s="18"/>
      <c r="J84" s="18"/>
      <c r="K84" s="18"/>
      <c r="L84" s="18"/>
      <c r="M84" s="18"/>
      <c r="N84" s="18"/>
      <c r="O84" s="18"/>
      <c r="P84" s="18"/>
      <c r="Q84" s="18"/>
      <c r="R84" s="18"/>
      <c r="S84" s="18"/>
      <c r="T84" s="18"/>
      <c r="U84" s="18"/>
      <c r="V84" s="18"/>
      <c r="W84" s="18"/>
      <c r="X84" s="18"/>
      <c r="Y84" s="18"/>
      <c r="Z84" s="18"/>
    </row>
    <row r="85" spans="1:26" x14ac:dyDescent="0.2">
      <c r="A85" s="18"/>
      <c r="B85" s="18"/>
      <c r="C85" s="18"/>
      <c r="D85" s="18"/>
      <c r="E85" s="18"/>
      <c r="F85" s="18"/>
      <c r="G85" s="18"/>
      <c r="H85" s="18"/>
      <c r="I85" s="18"/>
      <c r="J85" s="18"/>
      <c r="K85" s="18"/>
      <c r="L85" s="18"/>
      <c r="M85" s="18"/>
      <c r="N85" s="18"/>
      <c r="O85" s="18"/>
      <c r="P85" s="18"/>
      <c r="Q85" s="18"/>
      <c r="R85" s="18"/>
      <c r="S85" s="18"/>
      <c r="T85" s="18"/>
      <c r="U85" s="18"/>
      <c r="V85" s="18"/>
      <c r="W85" s="18"/>
      <c r="X85" s="18"/>
      <c r="Y85" s="18"/>
      <c r="Z85" s="18"/>
    </row>
    <row r="86" spans="1:26" x14ac:dyDescent="0.2">
      <c r="A86" s="18"/>
      <c r="B86" s="18"/>
      <c r="C86" s="18"/>
      <c r="D86" s="18"/>
      <c r="E86" s="18"/>
      <c r="F86" s="18"/>
      <c r="G86" s="18"/>
      <c r="H86" s="18"/>
      <c r="I86" s="18"/>
      <c r="J86" s="18"/>
      <c r="K86" s="18"/>
      <c r="L86" s="18"/>
      <c r="M86" s="18"/>
      <c r="N86" s="18"/>
      <c r="O86" s="18"/>
      <c r="P86" s="18"/>
      <c r="Q86" s="18"/>
      <c r="R86" s="18"/>
      <c r="S86" s="18"/>
      <c r="T86" s="18"/>
      <c r="U86" s="18"/>
      <c r="V86" s="18"/>
      <c r="W86" s="18"/>
      <c r="X86" s="18"/>
      <c r="Y86" s="18"/>
      <c r="Z86" s="18"/>
    </row>
    <row r="87" spans="1:26" x14ac:dyDescent="0.2">
      <c r="A87" s="18"/>
      <c r="B87" s="18"/>
      <c r="C87" s="18"/>
      <c r="D87" s="18"/>
      <c r="E87" s="18"/>
      <c r="F87" s="18"/>
      <c r="G87" s="18"/>
      <c r="H87" s="18"/>
      <c r="I87" s="18"/>
      <c r="J87" s="18"/>
      <c r="K87" s="18"/>
      <c r="L87" s="18"/>
      <c r="M87" s="18"/>
      <c r="N87" s="18"/>
      <c r="O87" s="18"/>
      <c r="P87" s="18"/>
      <c r="Q87" s="18"/>
      <c r="R87" s="18"/>
      <c r="S87" s="18"/>
      <c r="T87" s="18"/>
      <c r="U87" s="18"/>
      <c r="V87" s="18"/>
      <c r="W87" s="18"/>
      <c r="X87" s="18"/>
      <c r="Y87" s="18"/>
      <c r="Z87" s="18"/>
    </row>
    <row r="88" spans="1:26" x14ac:dyDescent="0.2">
      <c r="A88" s="18"/>
      <c r="B88" s="18"/>
      <c r="C88" s="18"/>
      <c r="D88" s="18"/>
      <c r="E88" s="18"/>
      <c r="F88" s="18"/>
      <c r="G88" s="18"/>
      <c r="H88" s="18"/>
      <c r="I88" s="18"/>
      <c r="J88" s="18"/>
      <c r="K88" s="18"/>
      <c r="L88" s="18"/>
      <c r="M88" s="18"/>
      <c r="N88" s="18"/>
      <c r="O88" s="18"/>
      <c r="P88" s="18"/>
      <c r="Q88" s="18"/>
      <c r="R88" s="18"/>
      <c r="S88" s="18"/>
      <c r="T88" s="18"/>
      <c r="U88" s="18"/>
      <c r="V88" s="18"/>
      <c r="W88" s="18"/>
      <c r="X88" s="18"/>
      <c r="Y88" s="18"/>
      <c r="Z88" s="18"/>
    </row>
    <row r="89" spans="1:26" x14ac:dyDescent="0.2">
      <c r="A89" s="18"/>
      <c r="B89" s="18"/>
      <c r="C89" s="18"/>
      <c r="D89" s="18"/>
      <c r="E89" s="18"/>
      <c r="F89" s="18"/>
      <c r="G89" s="18"/>
      <c r="H89" s="18"/>
      <c r="I89" s="18"/>
      <c r="J89" s="18"/>
      <c r="K89" s="18"/>
      <c r="L89" s="18"/>
      <c r="M89" s="18"/>
      <c r="N89" s="18"/>
      <c r="O89" s="18"/>
      <c r="P89" s="18"/>
      <c r="Q89" s="18"/>
      <c r="R89" s="18"/>
      <c r="S89" s="18"/>
      <c r="T89" s="18"/>
      <c r="U89" s="18"/>
      <c r="V89" s="18"/>
      <c r="W89" s="18"/>
      <c r="X89" s="18"/>
      <c r="Y89" s="18"/>
      <c r="Z89" s="18"/>
    </row>
    <row r="90" spans="1:26" x14ac:dyDescent="0.2">
      <c r="A90" s="18"/>
      <c r="B90" s="18"/>
      <c r="C90" s="18"/>
      <c r="D90" s="18"/>
      <c r="E90" s="18"/>
      <c r="F90" s="18"/>
      <c r="G90" s="18"/>
      <c r="H90" s="18"/>
      <c r="I90" s="18"/>
      <c r="J90" s="18"/>
      <c r="K90" s="18"/>
      <c r="L90" s="18"/>
      <c r="M90" s="18"/>
      <c r="N90" s="18"/>
      <c r="O90" s="18"/>
      <c r="P90" s="18"/>
      <c r="Q90" s="18"/>
      <c r="R90" s="18"/>
      <c r="S90" s="18"/>
      <c r="T90" s="18"/>
      <c r="U90" s="18"/>
      <c r="V90" s="18"/>
      <c r="W90" s="18"/>
      <c r="X90" s="18"/>
      <c r="Y90" s="18"/>
      <c r="Z90" s="18"/>
    </row>
    <row r="91" spans="1:26" x14ac:dyDescent="0.2">
      <c r="A91" s="18"/>
      <c r="B91" s="18"/>
      <c r="C91" s="18"/>
      <c r="D91" s="18"/>
      <c r="E91" s="18"/>
      <c r="F91" s="18"/>
      <c r="G91" s="18"/>
      <c r="H91" s="18"/>
      <c r="I91" s="18"/>
      <c r="J91" s="18"/>
      <c r="K91" s="18"/>
      <c r="L91" s="18"/>
      <c r="M91" s="18"/>
      <c r="N91" s="18"/>
      <c r="O91" s="18"/>
      <c r="P91" s="18"/>
      <c r="Q91" s="18"/>
      <c r="R91" s="18"/>
      <c r="S91" s="18"/>
      <c r="T91" s="18"/>
      <c r="U91" s="18"/>
      <c r="V91" s="18"/>
      <c r="W91" s="18"/>
      <c r="X91" s="18"/>
      <c r="Y91" s="18"/>
      <c r="Z91" s="18"/>
    </row>
    <row r="92" spans="1:26" x14ac:dyDescent="0.2">
      <c r="A92" s="18"/>
      <c r="B92" s="18"/>
      <c r="C92" s="18"/>
      <c r="D92" s="18"/>
      <c r="E92" s="18"/>
      <c r="F92" s="18"/>
      <c r="G92" s="18"/>
      <c r="H92" s="18"/>
      <c r="I92" s="18"/>
      <c r="J92" s="18"/>
      <c r="K92" s="18"/>
      <c r="L92" s="18"/>
      <c r="M92" s="18"/>
      <c r="N92" s="18"/>
      <c r="O92" s="18"/>
      <c r="P92" s="18"/>
      <c r="Q92" s="18"/>
      <c r="R92" s="18"/>
      <c r="S92" s="18"/>
      <c r="T92" s="18"/>
      <c r="U92" s="18"/>
      <c r="V92" s="18"/>
      <c r="W92" s="18"/>
      <c r="X92" s="18"/>
      <c r="Y92" s="18"/>
      <c r="Z92" s="18"/>
    </row>
    <row r="93" spans="1:26" x14ac:dyDescent="0.2">
      <c r="A93" s="18"/>
      <c r="B93" s="18"/>
      <c r="C93" s="18"/>
      <c r="D93" s="18"/>
      <c r="E93" s="18"/>
      <c r="F93" s="18"/>
      <c r="G93" s="18"/>
      <c r="H93" s="18"/>
      <c r="I93" s="18"/>
      <c r="J93" s="18"/>
      <c r="K93" s="18"/>
      <c r="L93" s="18"/>
      <c r="M93" s="18"/>
      <c r="N93" s="18"/>
      <c r="O93" s="18"/>
      <c r="P93" s="18"/>
      <c r="Q93" s="18"/>
      <c r="R93" s="18"/>
      <c r="S93" s="18"/>
      <c r="T93" s="18"/>
      <c r="U93" s="18"/>
      <c r="V93" s="18"/>
      <c r="W93" s="18"/>
      <c r="X93" s="18"/>
      <c r="Y93" s="18"/>
      <c r="Z93" s="18"/>
    </row>
    <row r="94" spans="1:26" x14ac:dyDescent="0.2">
      <c r="A94" s="18"/>
      <c r="B94" s="18"/>
      <c r="C94" s="18"/>
      <c r="D94" s="18"/>
      <c r="E94" s="18"/>
      <c r="F94" s="18"/>
      <c r="G94" s="18"/>
      <c r="H94" s="18"/>
      <c r="I94" s="18"/>
      <c r="J94" s="18"/>
      <c r="K94" s="18"/>
      <c r="L94" s="18"/>
      <c r="M94" s="18"/>
      <c r="N94" s="18"/>
      <c r="O94" s="18"/>
      <c r="P94" s="18"/>
      <c r="Q94" s="18"/>
      <c r="R94" s="18"/>
      <c r="S94" s="18"/>
      <c r="T94" s="18"/>
      <c r="U94" s="18"/>
      <c r="V94" s="18"/>
      <c r="W94" s="18"/>
      <c r="X94" s="18"/>
      <c r="Y94" s="18"/>
      <c r="Z94" s="18"/>
    </row>
    <row r="95" spans="1:26" x14ac:dyDescent="0.2">
      <c r="A95" s="18"/>
      <c r="B95" s="18"/>
      <c r="C95" s="18"/>
      <c r="D95" s="18"/>
      <c r="E95" s="18"/>
      <c r="F95" s="18"/>
      <c r="G95" s="18"/>
      <c r="H95" s="18"/>
      <c r="I95" s="18"/>
      <c r="J95" s="18"/>
      <c r="K95" s="18"/>
      <c r="L95" s="18"/>
      <c r="M95" s="18"/>
      <c r="N95" s="18"/>
      <c r="O95" s="18"/>
      <c r="P95" s="18"/>
      <c r="Q95" s="18"/>
      <c r="R95" s="18"/>
      <c r="S95" s="18"/>
      <c r="T95" s="18"/>
      <c r="U95" s="18"/>
      <c r="V95" s="18"/>
      <c r="W95" s="18"/>
      <c r="X95" s="18"/>
      <c r="Y95" s="18"/>
      <c r="Z95" s="18"/>
    </row>
    <row r="96" spans="1:26" x14ac:dyDescent="0.2">
      <c r="A96" s="18"/>
      <c r="B96" s="18"/>
      <c r="C96" s="18"/>
      <c r="D96" s="18"/>
      <c r="E96" s="18"/>
      <c r="F96" s="18"/>
      <c r="G96" s="18"/>
      <c r="H96" s="18"/>
      <c r="I96" s="18"/>
      <c r="J96" s="18"/>
      <c r="K96" s="18"/>
      <c r="L96" s="18"/>
      <c r="M96" s="18"/>
      <c r="N96" s="18"/>
      <c r="O96" s="18"/>
      <c r="P96" s="18"/>
      <c r="Q96" s="18"/>
      <c r="R96" s="18"/>
      <c r="S96" s="18"/>
      <c r="T96" s="18"/>
      <c r="U96" s="18"/>
      <c r="V96" s="18"/>
      <c r="W96" s="18"/>
      <c r="X96" s="18"/>
      <c r="Y96" s="18"/>
      <c r="Z96" s="18"/>
    </row>
    <row r="97" spans="1:26" x14ac:dyDescent="0.2">
      <c r="A97" s="18"/>
      <c r="B97" s="18"/>
      <c r="C97" s="18"/>
      <c r="D97" s="18"/>
      <c r="E97" s="18"/>
      <c r="F97" s="18"/>
      <c r="G97" s="18"/>
      <c r="H97" s="18"/>
      <c r="I97" s="18"/>
      <c r="J97" s="18"/>
      <c r="K97" s="18"/>
      <c r="L97" s="18"/>
      <c r="M97" s="18"/>
      <c r="N97" s="18"/>
      <c r="O97" s="18"/>
      <c r="P97" s="18"/>
      <c r="Q97" s="18"/>
      <c r="R97" s="18"/>
      <c r="S97" s="18"/>
      <c r="T97" s="18"/>
      <c r="U97" s="18"/>
      <c r="V97" s="18"/>
      <c r="W97" s="18"/>
      <c r="X97" s="18"/>
      <c r="Y97" s="18"/>
      <c r="Z97" s="18"/>
    </row>
  </sheetData>
  <mergeCells count="7">
    <mergeCell ref="A44:Y44"/>
    <mergeCell ref="A45:Y45"/>
    <mergeCell ref="C6:I6"/>
    <mergeCell ref="K6:Q6"/>
    <mergeCell ref="S6:Y6"/>
    <mergeCell ref="A42:Y42"/>
    <mergeCell ref="A43:Y43"/>
  </mergeCells>
  <pageMargins left="0.25" right="0.25" top="0.5" bottom="0.5" header="0" footer="0.25"/>
  <pageSetup scale="62" orientation="landscape" r:id="rId1"/>
  <headerFoot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Y47"/>
  <sheetViews>
    <sheetView workbookViewId="0">
      <selection activeCell="C8" sqref="C8"/>
    </sheetView>
  </sheetViews>
  <sheetFormatPr defaultColWidth="21.5" defaultRowHeight="12.75" x14ac:dyDescent="0.2"/>
  <cols>
    <col min="1" max="1" width="65.83203125" bestFit="1" customWidth="1"/>
    <col min="2" max="2" width="0.6640625" customWidth="1"/>
    <col min="3" max="3" width="11.83203125" bestFit="1" customWidth="1"/>
    <col min="4" max="4" width="0.6640625" customWidth="1"/>
    <col min="5" max="5" width="11.83203125" bestFit="1" customWidth="1"/>
    <col min="6" max="6" width="0.6640625" customWidth="1"/>
    <col min="7" max="7" width="11.83203125" bestFit="1" customWidth="1"/>
    <col min="8" max="8" width="0.6640625" customWidth="1"/>
    <col min="9" max="9" width="11.83203125" bestFit="1" customWidth="1"/>
    <col min="10" max="10" width="0.6640625" customWidth="1"/>
    <col min="11" max="11" width="11.83203125" bestFit="1" customWidth="1"/>
    <col min="12" max="12" width="0.6640625" customWidth="1"/>
    <col min="13" max="13" width="11.83203125" bestFit="1" customWidth="1"/>
    <col min="14" max="14" width="0.6640625" customWidth="1"/>
    <col min="15" max="15" width="11.83203125" bestFit="1" customWidth="1"/>
    <col min="16" max="16" width="0.6640625" customWidth="1"/>
    <col min="17" max="17" width="11.83203125" bestFit="1" customWidth="1"/>
    <col min="18" max="18" width="0.6640625" customWidth="1"/>
    <col min="19" max="19" width="11.83203125" bestFit="1" customWidth="1"/>
    <col min="20" max="20" width="0.6640625" customWidth="1"/>
    <col min="21" max="21" width="11.83203125" bestFit="1" customWidth="1"/>
    <col min="22" max="22" width="0.6640625" customWidth="1"/>
    <col min="23" max="23" width="11.83203125" bestFit="1" customWidth="1"/>
    <col min="24" max="24" width="0.6640625" customWidth="1"/>
    <col min="25" max="25" width="11.83203125" bestFit="1" customWidth="1"/>
  </cols>
  <sheetData>
    <row r="1" spans="1:25" x14ac:dyDescent="0.2">
      <c r="A1" s="84" t="s">
        <v>21</v>
      </c>
      <c r="B1" s="66"/>
      <c r="C1" s="66"/>
      <c r="D1" s="66"/>
      <c r="E1" s="66"/>
      <c r="F1" s="66"/>
      <c r="G1" s="66"/>
      <c r="H1" s="66"/>
      <c r="I1" s="66"/>
      <c r="J1" s="66"/>
      <c r="K1" s="66"/>
      <c r="L1" s="66"/>
      <c r="M1" s="66"/>
      <c r="N1" s="66"/>
      <c r="O1" s="66"/>
      <c r="P1" s="66"/>
      <c r="Q1" s="66"/>
      <c r="R1" s="66"/>
      <c r="S1" s="66"/>
      <c r="T1" s="66"/>
      <c r="U1" s="66"/>
      <c r="V1" s="66"/>
      <c r="W1" s="66"/>
      <c r="X1" s="66"/>
      <c r="Y1" s="66"/>
    </row>
    <row r="2" spans="1:25" x14ac:dyDescent="0.2">
      <c r="A2" s="84" t="s">
        <v>200</v>
      </c>
      <c r="B2" s="66"/>
      <c r="C2" s="66"/>
      <c r="D2" s="66"/>
      <c r="E2" s="66"/>
      <c r="F2" s="66"/>
      <c r="G2" s="66"/>
      <c r="H2" s="66"/>
      <c r="I2" s="66"/>
      <c r="J2" s="66"/>
      <c r="K2" s="66"/>
      <c r="L2" s="66"/>
      <c r="M2" s="66"/>
      <c r="N2" s="66"/>
      <c r="O2" s="66"/>
      <c r="P2" s="66"/>
      <c r="Q2" s="66"/>
      <c r="R2" s="66"/>
      <c r="S2" s="66"/>
      <c r="T2" s="66"/>
      <c r="U2" s="66"/>
      <c r="V2" s="66"/>
      <c r="W2" s="66"/>
      <c r="X2" s="66"/>
      <c r="Y2" s="66"/>
    </row>
    <row r="3" spans="1:25" x14ac:dyDescent="0.2">
      <c r="A3" s="66"/>
      <c r="B3" s="66"/>
      <c r="C3" s="66"/>
      <c r="D3" s="66"/>
      <c r="E3" s="66"/>
      <c r="F3" s="66"/>
      <c r="G3" s="66"/>
      <c r="H3" s="66"/>
      <c r="I3" s="66"/>
      <c r="J3" s="66"/>
      <c r="K3" s="66"/>
      <c r="L3" s="66"/>
      <c r="M3" s="66"/>
      <c r="N3" s="66"/>
      <c r="O3" s="66"/>
      <c r="P3" s="66"/>
      <c r="Q3" s="66"/>
      <c r="R3" s="66"/>
      <c r="S3" s="66"/>
      <c r="T3" s="66"/>
      <c r="U3" s="66"/>
      <c r="V3" s="66"/>
      <c r="W3" s="66"/>
      <c r="X3" s="66"/>
      <c r="Y3" s="66"/>
    </row>
    <row r="4" spans="1:25" x14ac:dyDescent="0.2">
      <c r="A4" s="66"/>
      <c r="B4" s="66"/>
      <c r="C4" s="66"/>
      <c r="D4" s="66"/>
      <c r="E4" s="66"/>
      <c r="F4" s="66"/>
      <c r="G4" s="66"/>
      <c r="H4" s="66"/>
      <c r="I4" s="66"/>
      <c r="J4" s="66"/>
      <c r="K4" s="66"/>
      <c r="L4" s="66"/>
      <c r="M4" s="66"/>
      <c r="N4" s="66"/>
      <c r="O4" s="66"/>
      <c r="P4" s="66"/>
      <c r="Q4" s="66"/>
      <c r="R4" s="66"/>
      <c r="S4" s="66"/>
      <c r="T4" s="66"/>
      <c r="U4" s="66"/>
      <c r="V4" s="66"/>
      <c r="W4" s="66"/>
      <c r="X4" s="66"/>
      <c r="Y4" s="66"/>
    </row>
    <row r="5" spans="1:25" s="78" customFormat="1" x14ac:dyDescent="0.2">
      <c r="A5" s="77"/>
      <c r="B5" s="77"/>
      <c r="C5" s="261">
        <v>2015</v>
      </c>
      <c r="D5" s="262"/>
      <c r="E5" s="262"/>
      <c r="F5" s="262"/>
      <c r="G5" s="262"/>
      <c r="H5" s="262"/>
      <c r="I5" s="262"/>
      <c r="J5" s="77"/>
      <c r="K5" s="261">
        <v>2016</v>
      </c>
      <c r="L5" s="262"/>
      <c r="M5" s="262"/>
      <c r="N5" s="262"/>
      <c r="O5" s="262"/>
      <c r="P5" s="262"/>
      <c r="Q5" s="262"/>
      <c r="R5" s="77"/>
      <c r="S5" s="263">
        <v>2017</v>
      </c>
      <c r="T5" s="260"/>
      <c r="U5" s="263"/>
      <c r="V5" s="263"/>
      <c r="W5" s="263"/>
      <c r="X5" s="263"/>
      <c r="Y5" s="260"/>
    </row>
    <row r="6" spans="1:25" s="78" customFormat="1" x14ac:dyDescent="0.2">
      <c r="A6" s="80" t="s">
        <v>65</v>
      </c>
      <c r="B6" s="77"/>
      <c r="C6" s="81" t="s">
        <v>24</v>
      </c>
      <c r="D6" s="79"/>
      <c r="E6" s="81" t="s">
        <v>25</v>
      </c>
      <c r="F6" s="79"/>
      <c r="G6" s="81" t="s">
        <v>26</v>
      </c>
      <c r="H6" s="79"/>
      <c r="I6" s="81" t="s">
        <v>27</v>
      </c>
      <c r="J6" s="79"/>
      <c r="K6" s="81" t="s">
        <v>24</v>
      </c>
      <c r="L6" s="79"/>
      <c r="M6" s="81" t="s">
        <v>25</v>
      </c>
      <c r="N6" s="79"/>
      <c r="O6" s="81" t="s">
        <v>26</v>
      </c>
      <c r="P6" s="79"/>
      <c r="Q6" s="82" t="s">
        <v>27</v>
      </c>
      <c r="R6" s="79"/>
      <c r="S6" s="82" t="s">
        <v>24</v>
      </c>
      <c r="T6" s="83"/>
      <c r="U6" s="82" t="s">
        <v>25</v>
      </c>
      <c r="V6" s="83"/>
      <c r="W6" s="82" t="s">
        <v>26</v>
      </c>
      <c r="X6" s="83"/>
      <c r="Y6" s="82" t="s">
        <v>27</v>
      </c>
    </row>
    <row r="7" spans="1:25" x14ac:dyDescent="0.2">
      <c r="A7" s="66"/>
      <c r="B7" s="66"/>
      <c r="C7" s="66"/>
      <c r="D7" s="66"/>
      <c r="E7" s="66"/>
      <c r="F7" s="66"/>
      <c r="G7" s="66"/>
      <c r="H7" s="66"/>
      <c r="I7" s="66"/>
      <c r="J7" s="66"/>
      <c r="K7" s="66"/>
      <c r="L7" s="66"/>
      <c r="M7" s="66"/>
      <c r="N7" s="66"/>
      <c r="O7" s="66"/>
      <c r="P7" s="66"/>
      <c r="Q7" s="66"/>
      <c r="R7" s="66"/>
      <c r="S7" s="66"/>
      <c r="T7" s="66"/>
      <c r="U7" s="66"/>
      <c r="V7" s="66"/>
      <c r="W7" s="66"/>
      <c r="X7" s="66"/>
      <c r="Y7" s="66"/>
    </row>
    <row r="8" spans="1:25" x14ac:dyDescent="0.2">
      <c r="A8" s="68" t="s">
        <v>28</v>
      </c>
      <c r="B8" s="66"/>
      <c r="C8" s="66"/>
      <c r="D8" s="66"/>
      <c r="E8" s="66"/>
      <c r="F8" s="66"/>
      <c r="G8" s="66"/>
      <c r="H8" s="66"/>
      <c r="I8" s="66"/>
      <c r="J8" s="66"/>
      <c r="K8" s="66"/>
      <c r="L8" s="66"/>
      <c r="M8" s="66"/>
      <c r="N8" s="66"/>
      <c r="O8" s="66"/>
      <c r="P8" s="66"/>
      <c r="Q8" s="66"/>
      <c r="R8" s="66"/>
      <c r="S8" s="66"/>
      <c r="T8" s="66"/>
      <c r="U8" s="66"/>
      <c r="V8" s="66"/>
      <c r="W8" s="66"/>
      <c r="X8" s="66"/>
      <c r="Y8" s="66"/>
    </row>
    <row r="9" spans="1:25" x14ac:dyDescent="0.2">
      <c r="A9" s="74" t="s">
        <v>201</v>
      </c>
      <c r="B9" s="66"/>
      <c r="C9" s="206">
        <v>85</v>
      </c>
      <c r="D9" s="210"/>
      <c r="E9" s="206">
        <v>103</v>
      </c>
      <c r="F9" s="210"/>
      <c r="G9" s="206">
        <v>59</v>
      </c>
      <c r="H9" s="210"/>
      <c r="I9" s="206">
        <v>89</v>
      </c>
      <c r="J9" s="210"/>
      <c r="K9" s="206">
        <v>129</v>
      </c>
      <c r="L9" s="206"/>
      <c r="M9" s="206">
        <v>95</v>
      </c>
      <c r="N9" s="206"/>
      <c r="O9" s="206">
        <v>100</v>
      </c>
      <c r="P9" s="210"/>
      <c r="Q9" s="206">
        <v>42</v>
      </c>
      <c r="R9" s="210"/>
      <c r="S9" s="206">
        <v>72</v>
      </c>
      <c r="T9" s="210"/>
      <c r="U9" s="206">
        <v>113</v>
      </c>
      <c r="V9" s="206"/>
      <c r="W9" s="206">
        <v>69</v>
      </c>
      <c r="X9" s="206"/>
      <c r="Y9" s="206">
        <v>-247</v>
      </c>
    </row>
    <row r="10" spans="1:25" x14ac:dyDescent="0.2">
      <c r="A10" s="74" t="s">
        <v>202</v>
      </c>
      <c r="B10" s="66"/>
      <c r="C10" s="73">
        <v>24</v>
      </c>
      <c r="D10" s="66"/>
      <c r="E10" s="73">
        <v>35</v>
      </c>
      <c r="F10" s="66"/>
      <c r="G10" s="73">
        <v>14</v>
      </c>
      <c r="H10" s="72"/>
      <c r="I10" s="73">
        <v>12</v>
      </c>
      <c r="J10" s="72"/>
      <c r="K10" s="73">
        <v>4</v>
      </c>
      <c r="L10" s="71"/>
      <c r="M10" s="73">
        <v>-5</v>
      </c>
      <c r="N10" s="71"/>
      <c r="O10" s="73">
        <v>-23</v>
      </c>
      <c r="P10" s="72"/>
      <c r="Q10" s="73">
        <v>38</v>
      </c>
      <c r="R10" s="66"/>
      <c r="S10" s="73">
        <v>-1</v>
      </c>
      <c r="T10" s="66"/>
      <c r="U10" s="73">
        <v>-22</v>
      </c>
      <c r="V10" s="71"/>
      <c r="W10" s="73">
        <v>-20</v>
      </c>
      <c r="X10" s="71"/>
      <c r="Y10" s="73">
        <v>-36</v>
      </c>
    </row>
    <row r="11" spans="1:25" x14ac:dyDescent="0.2">
      <c r="A11" s="68" t="s">
        <v>193</v>
      </c>
      <c r="B11" s="66"/>
      <c r="C11" s="71">
        <f>+C9+C10</f>
        <v>109</v>
      </c>
      <c r="D11" s="71"/>
      <c r="E11" s="71">
        <f>+E9+E10</f>
        <v>138</v>
      </c>
      <c r="F11" s="71"/>
      <c r="G11" s="71">
        <f>+G9+G10</f>
        <v>73</v>
      </c>
      <c r="H11" s="71"/>
      <c r="I11" s="71">
        <f>+I9+I10</f>
        <v>101</v>
      </c>
      <c r="J11" s="71"/>
      <c r="K11" s="71">
        <f>+K9+K10</f>
        <v>133</v>
      </c>
      <c r="L11" s="71"/>
      <c r="M11" s="71">
        <f>+M9+M10</f>
        <v>90</v>
      </c>
      <c r="N11" s="71"/>
      <c r="O11" s="71">
        <f>+O9+O10</f>
        <v>77</v>
      </c>
      <c r="P11" s="71"/>
      <c r="Q11" s="71">
        <f>SUM(Q9:Q10)</f>
        <v>80</v>
      </c>
      <c r="R11" s="71"/>
      <c r="S11" s="71">
        <f>SUM(S9:S10)</f>
        <v>71</v>
      </c>
      <c r="T11" s="71"/>
      <c r="U11" s="117">
        <f>SUM(U9:U10)</f>
        <v>91</v>
      </c>
      <c r="V11" s="71"/>
      <c r="W11" s="117">
        <f>SUM(W9:W10)</f>
        <v>49</v>
      </c>
      <c r="X11" s="71"/>
      <c r="Y11" s="117">
        <f>SUM(Y9:Y10)</f>
        <v>-283</v>
      </c>
    </row>
    <row r="12" spans="1:25" x14ac:dyDescent="0.2">
      <c r="A12" s="74" t="s">
        <v>40</v>
      </c>
      <c r="B12" s="66"/>
      <c r="C12" s="71">
        <v>-4</v>
      </c>
      <c r="D12" s="66"/>
      <c r="E12" s="71">
        <v>-15</v>
      </c>
      <c r="F12" s="66"/>
      <c r="G12" s="71">
        <v>-7</v>
      </c>
      <c r="H12" s="72"/>
      <c r="I12" s="71">
        <v>159</v>
      </c>
      <c r="J12" s="72"/>
      <c r="K12" s="71">
        <v>-3</v>
      </c>
      <c r="L12" s="71"/>
      <c r="M12" s="71">
        <v>-3</v>
      </c>
      <c r="N12" s="71"/>
      <c r="O12" s="71">
        <v>-20</v>
      </c>
      <c r="P12" s="72"/>
      <c r="Q12" s="71">
        <v>1</v>
      </c>
      <c r="R12" s="66"/>
      <c r="S12" s="71">
        <v>-8</v>
      </c>
      <c r="T12" s="66"/>
      <c r="U12" s="71">
        <v>-4</v>
      </c>
      <c r="V12" s="71"/>
      <c r="W12" s="71">
        <v>-2</v>
      </c>
      <c r="X12" s="71"/>
      <c r="Y12" s="71">
        <v>-5</v>
      </c>
    </row>
    <row r="13" spans="1:25" ht="24" x14ac:dyDescent="0.2">
      <c r="A13" s="74" t="s">
        <v>203</v>
      </c>
      <c r="B13" s="66"/>
      <c r="C13" s="71">
        <v>108</v>
      </c>
      <c r="D13" s="66"/>
      <c r="E13" s="71">
        <v>79</v>
      </c>
      <c r="F13" s="66"/>
      <c r="G13" s="71">
        <v>97</v>
      </c>
      <c r="H13" s="72"/>
      <c r="I13" s="71">
        <v>150</v>
      </c>
      <c r="J13" s="72"/>
      <c r="K13" s="71">
        <v>141</v>
      </c>
      <c r="L13" s="71"/>
      <c r="M13" s="71">
        <v>53</v>
      </c>
      <c r="N13" s="71"/>
      <c r="O13" s="71">
        <v>88</v>
      </c>
      <c r="P13" s="72"/>
      <c r="Q13" s="71">
        <v>108</v>
      </c>
      <c r="R13" s="66"/>
      <c r="S13" s="71">
        <v>106</v>
      </c>
      <c r="T13" s="66"/>
      <c r="U13" s="71">
        <v>28</v>
      </c>
      <c r="V13" s="71"/>
      <c r="W13" s="71">
        <v>77</v>
      </c>
      <c r="X13" s="71"/>
      <c r="Y13" s="71">
        <v>134</v>
      </c>
    </row>
    <row r="14" spans="1:25" x14ac:dyDescent="0.2">
      <c r="A14" s="74" t="s">
        <v>42</v>
      </c>
      <c r="B14" s="66"/>
      <c r="C14" s="71">
        <v>1</v>
      </c>
      <c r="D14" s="66"/>
      <c r="E14" s="71">
        <v>0</v>
      </c>
      <c r="F14" s="66"/>
      <c r="G14" s="71">
        <v>1</v>
      </c>
      <c r="H14" s="72"/>
      <c r="I14" s="71">
        <v>0</v>
      </c>
      <c r="J14" s="72"/>
      <c r="K14" s="71">
        <v>0</v>
      </c>
      <c r="L14" s="71"/>
      <c r="M14" s="71">
        <v>0</v>
      </c>
      <c r="N14" s="71"/>
      <c r="O14" s="71">
        <v>0</v>
      </c>
      <c r="P14" s="72"/>
      <c r="Q14" s="71">
        <v>0</v>
      </c>
      <c r="R14" s="66"/>
      <c r="S14" s="71">
        <v>0</v>
      </c>
      <c r="T14" s="66"/>
      <c r="U14" s="71">
        <v>0</v>
      </c>
      <c r="V14" s="71"/>
      <c r="W14" s="71">
        <v>0</v>
      </c>
      <c r="X14" s="71"/>
      <c r="Y14" s="71">
        <v>0</v>
      </c>
    </row>
    <row r="15" spans="1:25" x14ac:dyDescent="0.2">
      <c r="A15" s="74" t="s">
        <v>204</v>
      </c>
      <c r="B15" s="66"/>
      <c r="C15" s="73">
        <v>-4</v>
      </c>
      <c r="D15" s="66"/>
      <c r="E15" s="73">
        <v>8</v>
      </c>
      <c r="F15" s="66"/>
      <c r="G15" s="73">
        <v>-2</v>
      </c>
      <c r="H15" s="72"/>
      <c r="I15" s="73">
        <v>-4</v>
      </c>
      <c r="J15" s="72"/>
      <c r="K15" s="73">
        <v>-1</v>
      </c>
      <c r="L15" s="71"/>
      <c r="M15" s="73">
        <v>3</v>
      </c>
      <c r="N15" s="71"/>
      <c r="O15" s="73">
        <v>0</v>
      </c>
      <c r="P15" s="72"/>
      <c r="Q15" s="73">
        <v>2</v>
      </c>
      <c r="R15" s="66"/>
      <c r="S15" s="73">
        <v>1</v>
      </c>
      <c r="T15" s="66"/>
      <c r="U15" s="73">
        <v>0</v>
      </c>
      <c r="V15" s="71"/>
      <c r="W15" s="73">
        <v>0</v>
      </c>
      <c r="X15" s="71"/>
      <c r="Y15" s="73">
        <v>1</v>
      </c>
    </row>
    <row r="16" spans="1:25" x14ac:dyDescent="0.2">
      <c r="A16" s="68" t="s">
        <v>44</v>
      </c>
      <c r="B16" s="66"/>
      <c r="C16" s="71">
        <f>C13+C14+C15</f>
        <v>105</v>
      </c>
      <c r="D16" s="71"/>
      <c r="E16" s="71">
        <f>E13+E14+E15</f>
        <v>87</v>
      </c>
      <c r="F16" s="71"/>
      <c r="G16" s="71">
        <f>G13+G14+G15</f>
        <v>96</v>
      </c>
      <c r="H16" s="71"/>
      <c r="I16" s="71">
        <f>I13+I14+I15</f>
        <v>146</v>
      </c>
      <c r="J16" s="71"/>
      <c r="K16" s="71">
        <f>K13+K14+K15</f>
        <v>140</v>
      </c>
      <c r="L16" s="71"/>
      <c r="M16" s="71">
        <f>M13+M14+M15</f>
        <v>56</v>
      </c>
      <c r="N16" s="71"/>
      <c r="O16" s="71">
        <f>O13+O14+O15</f>
        <v>88</v>
      </c>
      <c r="P16" s="71"/>
      <c r="Q16" s="71">
        <f>SUM(Q13:Q15)</f>
        <v>110</v>
      </c>
      <c r="R16" s="71"/>
      <c r="S16" s="71">
        <f>SUM(S13:S15)</f>
        <v>107</v>
      </c>
      <c r="T16" s="71"/>
      <c r="U16" s="117">
        <f>SUM(U13:U15)</f>
        <v>28</v>
      </c>
      <c r="V16" s="71"/>
      <c r="W16" s="117">
        <f>SUM(W13:W15)</f>
        <v>77</v>
      </c>
      <c r="X16" s="71"/>
      <c r="Y16" s="117">
        <f>SUM(Y13:Y15)</f>
        <v>135</v>
      </c>
    </row>
    <row r="17" spans="1:25" x14ac:dyDescent="0.2">
      <c r="A17" s="68" t="s">
        <v>205</v>
      </c>
      <c r="B17" s="66"/>
      <c r="C17" s="225">
        <f>C11-C12-C16</f>
        <v>8</v>
      </c>
      <c r="D17" s="225"/>
      <c r="E17" s="225">
        <f>E11-E12-E16</f>
        <v>66</v>
      </c>
      <c r="F17" s="206"/>
      <c r="G17" s="225">
        <f>G11-G12-G16</f>
        <v>-16</v>
      </c>
      <c r="H17" s="206"/>
      <c r="I17" s="225">
        <f>I11-I12-I16</f>
        <v>-204</v>
      </c>
      <c r="J17" s="225"/>
      <c r="K17" s="225">
        <f>K11-K12-K16</f>
        <v>-4</v>
      </c>
      <c r="L17" s="206"/>
      <c r="M17" s="225">
        <f>M11-M12-M16</f>
        <v>37</v>
      </c>
      <c r="N17" s="206"/>
      <c r="O17" s="225">
        <f>O11-O12-O16</f>
        <v>9</v>
      </c>
      <c r="P17" s="206"/>
      <c r="Q17" s="225">
        <f>Q11-Q12-Q16</f>
        <v>-31</v>
      </c>
      <c r="R17" s="206"/>
      <c r="S17" s="225">
        <f>S11-S12-S16</f>
        <v>-28</v>
      </c>
      <c r="T17" s="206"/>
      <c r="U17" s="225">
        <f>U11-U12-U16</f>
        <v>67</v>
      </c>
      <c r="V17" s="206"/>
      <c r="W17" s="225">
        <f>W11-W12-W16</f>
        <v>-26</v>
      </c>
      <c r="X17" s="206"/>
      <c r="Y17" s="225">
        <f>Y11-Y12-Y16</f>
        <v>-413</v>
      </c>
    </row>
    <row r="18" spans="1:25" ht="24" x14ac:dyDescent="0.2">
      <c r="A18" s="68" t="s">
        <v>206</v>
      </c>
      <c r="B18" s="66"/>
      <c r="C18" s="211">
        <f>C17+C14+C15</f>
        <v>5</v>
      </c>
      <c r="D18" s="211"/>
      <c r="E18" s="211">
        <f>E17+E14+E15</f>
        <v>74</v>
      </c>
      <c r="F18" s="206"/>
      <c r="G18" s="211">
        <f>G17+G14+G15</f>
        <v>-17</v>
      </c>
      <c r="H18" s="206"/>
      <c r="I18" s="211">
        <f>I17+I14+I15</f>
        <v>-208</v>
      </c>
      <c r="J18" s="211"/>
      <c r="K18" s="211">
        <f>K17+K14+K15</f>
        <v>-5</v>
      </c>
      <c r="L18" s="206"/>
      <c r="M18" s="211">
        <f>M17+M14+M15</f>
        <v>40</v>
      </c>
      <c r="N18" s="206"/>
      <c r="O18" s="211">
        <f>O17+O14+O15</f>
        <v>9</v>
      </c>
      <c r="P18" s="206"/>
      <c r="Q18" s="211">
        <f>Q17+Q14+Q15</f>
        <v>-29</v>
      </c>
      <c r="R18" s="206"/>
      <c r="S18" s="211">
        <f>S17+S14+S15</f>
        <v>-27</v>
      </c>
      <c r="T18" s="206"/>
      <c r="U18" s="211">
        <f>U17+U14+U15</f>
        <v>67</v>
      </c>
      <c r="V18" s="206"/>
      <c r="W18" s="211">
        <f>W17+W14+W15</f>
        <v>-26</v>
      </c>
      <c r="X18" s="206"/>
      <c r="Y18" s="211">
        <f>Y17+Y14+Y15</f>
        <v>-412</v>
      </c>
    </row>
    <row r="19" spans="1:25" x14ac:dyDescent="0.2">
      <c r="A19" s="66"/>
      <c r="B19" s="66"/>
      <c r="C19" s="210"/>
      <c r="D19" s="210"/>
      <c r="E19" s="210"/>
      <c r="F19" s="210"/>
      <c r="G19" s="210"/>
      <c r="H19" s="210"/>
      <c r="I19" s="210"/>
      <c r="J19" s="210"/>
      <c r="K19" s="210"/>
      <c r="L19" s="210"/>
      <c r="M19" s="210"/>
      <c r="N19" s="210"/>
      <c r="O19" s="210"/>
      <c r="P19" s="210"/>
      <c r="Q19" s="210"/>
      <c r="R19" s="210"/>
      <c r="S19" s="210"/>
      <c r="T19" s="210"/>
      <c r="U19" s="210"/>
      <c r="V19" s="210"/>
      <c r="W19" s="210"/>
      <c r="X19" s="210"/>
      <c r="Y19" s="210"/>
    </row>
    <row r="20" spans="1:25" x14ac:dyDescent="0.2">
      <c r="A20" s="68" t="s">
        <v>207</v>
      </c>
      <c r="B20" s="66"/>
      <c r="C20" s="206">
        <v>1230</v>
      </c>
      <c r="D20" s="210"/>
      <c r="E20" s="206">
        <v>2956</v>
      </c>
      <c r="F20" s="210"/>
      <c r="G20" s="206">
        <v>2656</v>
      </c>
      <c r="H20" s="210"/>
      <c r="I20" s="206">
        <v>2673</v>
      </c>
      <c r="J20" s="210"/>
      <c r="K20" s="206">
        <v>1917</v>
      </c>
      <c r="L20" s="206"/>
      <c r="M20" s="206">
        <v>1703</v>
      </c>
      <c r="N20" s="206"/>
      <c r="O20" s="206">
        <v>1941</v>
      </c>
      <c r="P20" s="210"/>
      <c r="Q20" s="206">
        <v>2142</v>
      </c>
      <c r="R20" s="210"/>
      <c r="S20" s="206">
        <v>1341</v>
      </c>
      <c r="T20" s="210"/>
      <c r="U20" s="206">
        <v>1302</v>
      </c>
      <c r="V20" s="206"/>
      <c r="W20" s="206">
        <v>1182</v>
      </c>
      <c r="X20" s="206"/>
      <c r="Y20" s="206">
        <v>1114</v>
      </c>
    </row>
    <row r="21" spans="1:25" x14ac:dyDescent="0.2">
      <c r="A21" s="68" t="s">
        <v>208</v>
      </c>
      <c r="B21" s="66"/>
      <c r="C21" s="206">
        <v>49729</v>
      </c>
      <c r="D21" s="210"/>
      <c r="E21" s="206">
        <v>55601</v>
      </c>
      <c r="F21" s="210"/>
      <c r="G21" s="206">
        <v>57298</v>
      </c>
      <c r="H21" s="210"/>
      <c r="I21" s="206">
        <v>55842</v>
      </c>
      <c r="J21" s="210"/>
      <c r="K21" s="206">
        <v>61294</v>
      </c>
      <c r="L21" s="206"/>
      <c r="M21" s="206">
        <v>66766</v>
      </c>
      <c r="N21" s="206"/>
      <c r="O21" s="206">
        <v>45124</v>
      </c>
      <c r="P21" s="210"/>
      <c r="Q21" s="206">
        <v>44577</v>
      </c>
      <c r="R21" s="210"/>
      <c r="S21" s="206">
        <v>54106</v>
      </c>
      <c r="T21" s="210"/>
      <c r="U21" s="206">
        <v>56436</v>
      </c>
      <c r="V21" s="206"/>
      <c r="W21" s="206">
        <v>61559</v>
      </c>
      <c r="X21" s="206"/>
      <c r="Y21" s="206">
        <v>58611</v>
      </c>
    </row>
    <row r="22" spans="1:25" x14ac:dyDescent="0.2">
      <c r="A22" s="68"/>
      <c r="B22" s="68"/>
      <c r="C22" s="68"/>
      <c r="D22" s="68"/>
      <c r="E22" s="68"/>
      <c r="F22" s="68"/>
      <c r="G22" s="68"/>
      <c r="H22" s="68"/>
      <c r="I22" s="68"/>
      <c r="J22" s="68"/>
      <c r="K22" s="68"/>
      <c r="L22" s="68"/>
      <c r="M22" s="68"/>
      <c r="N22" s="68"/>
      <c r="O22" s="68"/>
      <c r="P22" s="68"/>
      <c r="Q22" s="68"/>
      <c r="R22" s="68"/>
      <c r="S22" s="68"/>
      <c r="T22" s="68"/>
      <c r="U22" s="68"/>
      <c r="V22" s="68"/>
      <c r="W22" s="68"/>
      <c r="X22" s="68"/>
      <c r="Y22" s="68"/>
    </row>
    <row r="23" spans="1:25" x14ac:dyDescent="0.2">
      <c r="A23" s="68"/>
      <c r="B23" s="68"/>
      <c r="C23" s="68"/>
      <c r="D23" s="68"/>
      <c r="E23" s="68"/>
      <c r="F23" s="68"/>
      <c r="G23" s="68"/>
      <c r="H23" s="68"/>
      <c r="I23" s="68"/>
      <c r="J23" s="68"/>
      <c r="K23" s="68"/>
      <c r="L23" s="68"/>
      <c r="M23" s="68"/>
      <c r="N23" s="68"/>
      <c r="O23" s="68"/>
      <c r="P23" s="68"/>
      <c r="Q23" s="68"/>
      <c r="R23" s="68"/>
      <c r="S23" s="68"/>
      <c r="T23" s="68"/>
      <c r="U23" s="68"/>
      <c r="V23" s="68"/>
      <c r="W23" s="68"/>
      <c r="X23" s="68"/>
      <c r="Y23" s="68"/>
    </row>
    <row r="24" spans="1:25" x14ac:dyDescent="0.2">
      <c r="A24" s="68"/>
      <c r="B24" s="68"/>
      <c r="C24" s="68"/>
      <c r="D24" s="68"/>
      <c r="E24" s="68"/>
      <c r="F24" s="68"/>
      <c r="G24" s="68"/>
      <c r="H24" s="68"/>
      <c r="I24" s="68"/>
      <c r="J24" s="68"/>
      <c r="K24" s="68"/>
      <c r="L24" s="68"/>
      <c r="M24" s="68"/>
      <c r="N24" s="68"/>
      <c r="O24" s="68"/>
      <c r="P24" s="68"/>
      <c r="Q24" s="68"/>
      <c r="R24" s="68"/>
      <c r="S24" s="68"/>
      <c r="T24" s="68"/>
      <c r="U24" s="68"/>
      <c r="V24" s="68"/>
      <c r="W24" s="68"/>
      <c r="X24" s="68"/>
      <c r="Y24" s="68"/>
    </row>
    <row r="25" spans="1:25" x14ac:dyDescent="0.2">
      <c r="A25" s="68"/>
      <c r="B25" s="68"/>
      <c r="C25" s="68"/>
      <c r="D25" s="68"/>
      <c r="E25" s="68"/>
      <c r="F25" s="68"/>
      <c r="G25" s="68"/>
      <c r="H25" s="68"/>
      <c r="I25" s="68"/>
      <c r="J25" s="68"/>
      <c r="K25" s="68"/>
      <c r="L25" s="68"/>
      <c r="M25" s="68"/>
      <c r="N25" s="68"/>
      <c r="O25" s="68"/>
      <c r="P25" s="68"/>
      <c r="Q25" s="68"/>
      <c r="R25" s="68"/>
      <c r="S25" s="68"/>
      <c r="T25" s="68"/>
      <c r="U25" s="68"/>
      <c r="V25" s="68"/>
      <c r="W25" s="68"/>
      <c r="X25" s="68"/>
      <c r="Y25" s="68"/>
    </row>
    <row r="26" spans="1:25" x14ac:dyDescent="0.2">
      <c r="A26" s="68"/>
      <c r="B26" s="68"/>
      <c r="C26" s="68"/>
      <c r="D26" s="68"/>
      <c r="E26" s="68"/>
      <c r="F26" s="68"/>
      <c r="G26" s="68"/>
      <c r="H26" s="68"/>
      <c r="I26" s="68"/>
      <c r="J26" s="68"/>
      <c r="K26" s="68"/>
      <c r="L26" s="68"/>
      <c r="M26" s="68"/>
      <c r="N26" s="68"/>
      <c r="O26" s="68"/>
      <c r="P26" s="68"/>
      <c r="Q26" s="68"/>
      <c r="R26" s="68"/>
      <c r="S26" s="68"/>
      <c r="T26" s="68"/>
      <c r="U26" s="68"/>
      <c r="V26" s="68"/>
      <c r="W26" s="68"/>
      <c r="X26" s="68"/>
      <c r="Y26" s="68"/>
    </row>
    <row r="27" spans="1:25" x14ac:dyDescent="0.2">
      <c r="A27" s="68"/>
      <c r="B27" s="68"/>
      <c r="C27" s="68"/>
      <c r="D27" s="68"/>
      <c r="E27" s="68"/>
      <c r="F27" s="68"/>
      <c r="G27" s="68"/>
      <c r="H27" s="68"/>
      <c r="I27" s="68"/>
      <c r="J27" s="68"/>
      <c r="K27" s="68"/>
      <c r="L27" s="68"/>
      <c r="M27" s="68"/>
      <c r="N27" s="68"/>
      <c r="O27" s="68"/>
      <c r="P27" s="68"/>
      <c r="Q27" s="68"/>
      <c r="R27" s="68"/>
      <c r="S27" s="68"/>
      <c r="T27" s="68"/>
      <c r="U27" s="68"/>
      <c r="V27" s="68"/>
      <c r="W27" s="68"/>
      <c r="X27" s="68"/>
      <c r="Y27" s="68"/>
    </row>
    <row r="28" spans="1:25" x14ac:dyDescent="0.2">
      <c r="A28" s="68"/>
      <c r="B28" s="68"/>
      <c r="C28" s="68"/>
      <c r="D28" s="68"/>
      <c r="E28" s="68"/>
      <c r="F28" s="68"/>
      <c r="G28" s="68"/>
      <c r="H28" s="68"/>
      <c r="I28" s="68"/>
      <c r="J28" s="68"/>
      <c r="K28" s="68"/>
      <c r="L28" s="68"/>
      <c r="M28" s="68"/>
      <c r="N28" s="68"/>
      <c r="O28" s="68"/>
      <c r="P28" s="68"/>
      <c r="Q28" s="68"/>
      <c r="R28" s="68"/>
      <c r="S28" s="68"/>
      <c r="T28" s="68"/>
      <c r="U28" s="68"/>
      <c r="V28" s="68"/>
      <c r="W28" s="68"/>
      <c r="X28" s="68"/>
      <c r="Y28" s="68"/>
    </row>
    <row r="29" spans="1:25" x14ac:dyDescent="0.2">
      <c r="A29" s="68"/>
      <c r="B29" s="68"/>
      <c r="C29" s="68"/>
      <c r="D29" s="68"/>
      <c r="E29" s="68"/>
      <c r="F29" s="68"/>
      <c r="G29" s="68"/>
      <c r="H29" s="68"/>
      <c r="I29" s="68"/>
      <c r="J29" s="68"/>
      <c r="K29" s="68"/>
      <c r="L29" s="68"/>
      <c r="M29" s="68"/>
      <c r="N29" s="68"/>
      <c r="O29" s="68"/>
      <c r="P29" s="68"/>
      <c r="Q29" s="68"/>
      <c r="R29" s="68"/>
      <c r="S29" s="68"/>
      <c r="T29" s="68"/>
      <c r="U29" s="68"/>
      <c r="V29" s="68"/>
      <c r="W29" s="68"/>
      <c r="X29" s="68"/>
      <c r="Y29" s="68"/>
    </row>
    <row r="30" spans="1:25" x14ac:dyDescent="0.2">
      <c r="A30" s="68"/>
      <c r="B30" s="68"/>
      <c r="C30" s="68"/>
      <c r="D30" s="68"/>
      <c r="E30" s="68"/>
      <c r="F30" s="68"/>
      <c r="G30" s="68"/>
      <c r="H30" s="68"/>
      <c r="I30" s="68"/>
      <c r="J30" s="68"/>
      <c r="K30" s="68"/>
      <c r="L30" s="68"/>
      <c r="M30" s="68"/>
      <c r="N30" s="68"/>
      <c r="O30" s="68"/>
      <c r="P30" s="68"/>
      <c r="Q30" s="68"/>
      <c r="R30" s="68"/>
      <c r="S30" s="68"/>
      <c r="T30" s="68"/>
      <c r="U30" s="68"/>
      <c r="V30" s="68"/>
      <c r="W30" s="68"/>
      <c r="X30" s="68"/>
      <c r="Y30" s="68"/>
    </row>
    <row r="31" spans="1:25" x14ac:dyDescent="0.2">
      <c r="A31" s="68"/>
      <c r="B31" s="68"/>
      <c r="C31" s="68"/>
      <c r="D31" s="68"/>
      <c r="E31" s="68"/>
      <c r="F31" s="68"/>
      <c r="G31" s="68"/>
      <c r="H31" s="68"/>
      <c r="I31" s="68"/>
      <c r="J31" s="68"/>
      <c r="K31" s="68"/>
      <c r="L31" s="68"/>
      <c r="M31" s="68"/>
      <c r="N31" s="68"/>
      <c r="O31" s="68"/>
      <c r="P31" s="68"/>
      <c r="Q31" s="68"/>
      <c r="R31" s="68"/>
      <c r="S31" s="68"/>
      <c r="T31" s="68"/>
      <c r="U31" s="68"/>
      <c r="V31" s="68"/>
      <c r="W31" s="68"/>
      <c r="X31" s="68"/>
      <c r="Y31" s="68"/>
    </row>
    <row r="32" spans="1:25" x14ac:dyDescent="0.2">
      <c r="A32" s="68"/>
      <c r="B32" s="68"/>
      <c r="C32" s="68"/>
      <c r="D32" s="68"/>
      <c r="E32" s="68"/>
      <c r="F32" s="68"/>
      <c r="G32" s="68"/>
      <c r="H32" s="68"/>
      <c r="I32" s="68"/>
      <c r="J32" s="68"/>
      <c r="K32" s="68"/>
      <c r="L32" s="68"/>
      <c r="M32" s="68"/>
      <c r="N32" s="68"/>
      <c r="O32" s="68"/>
      <c r="P32" s="68"/>
      <c r="Q32" s="68"/>
      <c r="R32" s="68"/>
      <c r="S32" s="68"/>
      <c r="T32" s="68"/>
      <c r="U32" s="68"/>
      <c r="V32" s="68"/>
      <c r="W32" s="68"/>
      <c r="X32" s="68"/>
      <c r="Y32" s="68"/>
    </row>
    <row r="33" spans="1:25" x14ac:dyDescent="0.2">
      <c r="A33" s="68"/>
      <c r="B33" s="68"/>
      <c r="C33" s="68"/>
      <c r="D33" s="68"/>
      <c r="E33" s="68"/>
      <c r="F33" s="68"/>
      <c r="G33" s="68"/>
      <c r="H33" s="68"/>
      <c r="I33" s="68"/>
      <c r="J33" s="68"/>
      <c r="K33" s="68"/>
      <c r="L33" s="68"/>
      <c r="M33" s="68"/>
      <c r="N33" s="68"/>
      <c r="O33" s="68"/>
      <c r="P33" s="68"/>
      <c r="Q33" s="68"/>
      <c r="R33" s="68"/>
      <c r="S33" s="68"/>
      <c r="T33" s="68"/>
      <c r="U33" s="68"/>
      <c r="V33" s="68"/>
      <c r="W33" s="68"/>
      <c r="X33" s="68"/>
      <c r="Y33" s="68"/>
    </row>
    <row r="34" spans="1:25" x14ac:dyDescent="0.2">
      <c r="A34" s="68"/>
      <c r="B34" s="68"/>
      <c r="C34" s="68"/>
      <c r="D34" s="68"/>
      <c r="E34" s="68"/>
      <c r="F34" s="68"/>
      <c r="G34" s="68"/>
      <c r="H34" s="68"/>
      <c r="I34" s="68"/>
      <c r="J34" s="68"/>
      <c r="K34" s="68"/>
      <c r="L34" s="68"/>
      <c r="M34" s="68"/>
      <c r="N34" s="68"/>
      <c r="O34" s="68"/>
      <c r="P34" s="68"/>
      <c r="Q34" s="68"/>
      <c r="R34" s="68"/>
      <c r="S34" s="68"/>
      <c r="T34" s="68"/>
      <c r="U34" s="68"/>
      <c r="V34" s="68"/>
      <c r="W34" s="68"/>
      <c r="X34" s="68"/>
      <c r="Y34" s="68"/>
    </row>
    <row r="35" spans="1:25" x14ac:dyDescent="0.2">
      <c r="A35" s="68"/>
      <c r="B35" s="68"/>
      <c r="C35" s="68"/>
      <c r="D35" s="68"/>
      <c r="E35" s="68"/>
      <c r="F35" s="68"/>
      <c r="G35" s="68"/>
      <c r="H35" s="68"/>
      <c r="I35" s="68"/>
      <c r="J35" s="68"/>
      <c r="K35" s="68"/>
      <c r="L35" s="68"/>
      <c r="M35" s="68"/>
      <c r="N35" s="68"/>
      <c r="O35" s="68"/>
      <c r="P35" s="68"/>
      <c r="Q35" s="68"/>
      <c r="R35" s="68"/>
      <c r="S35" s="68"/>
      <c r="T35" s="68"/>
      <c r="U35" s="68"/>
      <c r="V35" s="68"/>
      <c r="W35" s="68"/>
      <c r="X35" s="68"/>
      <c r="Y35" s="68"/>
    </row>
    <row r="36" spans="1:25" x14ac:dyDescent="0.2">
      <c r="A36" s="68"/>
      <c r="B36" s="68"/>
      <c r="C36" s="68"/>
      <c r="D36" s="68"/>
      <c r="E36" s="68"/>
      <c r="F36" s="68"/>
      <c r="G36" s="68"/>
      <c r="H36" s="68"/>
      <c r="I36" s="68"/>
      <c r="J36" s="68"/>
      <c r="K36" s="68"/>
      <c r="L36" s="68"/>
      <c r="M36" s="68"/>
      <c r="N36" s="68"/>
      <c r="O36" s="68"/>
      <c r="P36" s="68"/>
      <c r="Q36" s="68"/>
      <c r="R36" s="68"/>
      <c r="S36" s="68"/>
      <c r="T36" s="68"/>
      <c r="U36" s="68"/>
      <c r="V36" s="68"/>
      <c r="W36" s="68"/>
      <c r="X36" s="68"/>
      <c r="Y36" s="68"/>
    </row>
    <row r="37" spans="1:25" x14ac:dyDescent="0.2">
      <c r="A37" s="68"/>
      <c r="B37" s="68"/>
      <c r="C37" s="68"/>
      <c r="D37" s="68"/>
      <c r="E37" s="68"/>
      <c r="F37" s="68"/>
      <c r="G37" s="68"/>
      <c r="H37" s="68"/>
      <c r="I37" s="68"/>
      <c r="J37" s="68"/>
      <c r="K37" s="68"/>
      <c r="L37" s="68"/>
      <c r="M37" s="68"/>
      <c r="N37" s="68"/>
      <c r="O37" s="68"/>
      <c r="P37" s="68"/>
      <c r="Q37" s="68"/>
      <c r="R37" s="68"/>
      <c r="S37" s="68"/>
      <c r="T37" s="68"/>
      <c r="U37" s="68"/>
      <c r="V37" s="68"/>
      <c r="W37" s="68"/>
      <c r="X37" s="68"/>
      <c r="Y37" s="68"/>
    </row>
    <row r="38" spans="1:25" x14ac:dyDescent="0.2">
      <c r="A38" s="68"/>
      <c r="B38" s="68"/>
      <c r="C38" s="68"/>
      <c r="D38" s="68"/>
      <c r="E38" s="68"/>
      <c r="F38" s="68"/>
      <c r="G38" s="68"/>
      <c r="H38" s="68"/>
      <c r="I38" s="68"/>
      <c r="J38" s="68"/>
      <c r="K38" s="68"/>
      <c r="L38" s="68"/>
      <c r="M38" s="68"/>
      <c r="N38" s="68"/>
      <c r="O38" s="68"/>
      <c r="P38" s="68"/>
      <c r="Q38" s="68"/>
      <c r="R38" s="68"/>
      <c r="S38" s="68"/>
      <c r="T38" s="68"/>
      <c r="U38" s="68"/>
      <c r="V38" s="68"/>
      <c r="W38" s="68"/>
      <c r="X38" s="68"/>
      <c r="Y38" s="68"/>
    </row>
    <row r="39" spans="1:25" x14ac:dyDescent="0.2">
      <c r="A39" s="68"/>
      <c r="B39" s="68"/>
      <c r="C39" s="68"/>
      <c r="D39" s="68"/>
      <c r="E39" s="68"/>
      <c r="F39" s="68"/>
      <c r="G39" s="68"/>
      <c r="H39" s="68"/>
      <c r="I39" s="68"/>
      <c r="J39" s="68"/>
      <c r="K39" s="68"/>
      <c r="L39" s="68"/>
      <c r="M39" s="68"/>
      <c r="N39" s="68"/>
      <c r="O39" s="68"/>
      <c r="P39" s="68"/>
      <c r="Q39" s="68"/>
      <c r="R39" s="68"/>
      <c r="S39" s="68"/>
      <c r="T39" s="68"/>
      <c r="U39" s="68"/>
      <c r="V39" s="68"/>
      <c r="W39" s="68"/>
      <c r="X39" s="68"/>
      <c r="Y39" s="68"/>
    </row>
    <row r="40" spans="1:25" x14ac:dyDescent="0.2">
      <c r="A40" s="68"/>
      <c r="B40" s="68"/>
      <c r="C40" s="68"/>
      <c r="D40" s="68"/>
      <c r="E40" s="68"/>
      <c r="F40" s="68"/>
      <c r="G40" s="68"/>
      <c r="H40" s="68"/>
      <c r="I40" s="68"/>
      <c r="J40" s="68"/>
      <c r="K40" s="68"/>
      <c r="L40" s="68"/>
      <c r="M40" s="68"/>
      <c r="N40" s="68"/>
      <c r="O40" s="68"/>
      <c r="P40" s="68"/>
      <c r="Q40" s="68"/>
      <c r="R40" s="68"/>
      <c r="S40" s="68"/>
      <c r="T40" s="68"/>
      <c r="U40" s="68"/>
      <c r="V40" s="68"/>
      <c r="W40" s="68"/>
      <c r="X40" s="68"/>
      <c r="Y40" s="68"/>
    </row>
    <row r="41" spans="1:25" x14ac:dyDescent="0.2">
      <c r="A41" s="68"/>
      <c r="B41" s="68"/>
      <c r="C41" s="68"/>
      <c r="D41" s="68"/>
      <c r="E41" s="68"/>
      <c r="F41" s="68"/>
      <c r="G41" s="68"/>
      <c r="H41" s="68"/>
      <c r="I41" s="68"/>
      <c r="J41" s="68"/>
      <c r="K41" s="68"/>
      <c r="L41" s="68"/>
      <c r="M41" s="68"/>
      <c r="N41" s="68"/>
      <c r="O41" s="68"/>
      <c r="P41" s="68"/>
      <c r="Q41" s="68"/>
      <c r="R41" s="68"/>
      <c r="S41" s="68"/>
      <c r="T41" s="68"/>
      <c r="U41" s="68"/>
      <c r="V41" s="68"/>
      <c r="W41" s="68"/>
      <c r="X41" s="68"/>
      <c r="Y41" s="68"/>
    </row>
    <row r="42" spans="1:25" x14ac:dyDescent="0.2">
      <c r="A42" s="68"/>
      <c r="B42" s="68"/>
      <c r="C42" s="68"/>
      <c r="D42" s="68"/>
      <c r="E42" s="68"/>
      <c r="F42" s="68"/>
      <c r="G42" s="68"/>
      <c r="H42" s="68"/>
      <c r="I42" s="68"/>
      <c r="J42" s="68"/>
      <c r="K42" s="68"/>
      <c r="L42" s="68"/>
      <c r="M42" s="68"/>
      <c r="N42" s="68"/>
      <c r="O42" s="68"/>
      <c r="P42" s="68"/>
      <c r="Q42" s="68"/>
      <c r="R42" s="68"/>
      <c r="S42" s="68"/>
      <c r="T42" s="68"/>
      <c r="U42" s="68"/>
      <c r="V42" s="68"/>
      <c r="W42" s="68"/>
      <c r="X42" s="68"/>
      <c r="Y42" s="68"/>
    </row>
    <row r="43" spans="1:25" x14ac:dyDescent="0.2">
      <c r="A43" s="68"/>
      <c r="B43" s="68"/>
      <c r="C43" s="68"/>
      <c r="D43" s="68"/>
      <c r="E43" s="68"/>
      <c r="F43" s="68"/>
      <c r="G43" s="68"/>
      <c r="H43" s="68"/>
      <c r="I43" s="68"/>
      <c r="J43" s="68"/>
      <c r="K43" s="68"/>
      <c r="L43" s="68"/>
      <c r="M43" s="68"/>
      <c r="N43" s="68"/>
      <c r="O43" s="68"/>
      <c r="P43" s="68"/>
      <c r="Q43" s="68"/>
      <c r="R43" s="68"/>
      <c r="S43" s="68"/>
      <c r="T43" s="68"/>
      <c r="U43" s="68"/>
      <c r="V43" s="68"/>
      <c r="W43" s="68"/>
      <c r="X43" s="68"/>
      <c r="Y43" s="68"/>
    </row>
    <row r="44" spans="1:25" x14ac:dyDescent="0.2">
      <c r="A44" s="68"/>
      <c r="B44" s="68"/>
      <c r="C44" s="68"/>
      <c r="D44" s="68"/>
      <c r="E44" s="68"/>
      <c r="F44" s="68"/>
      <c r="G44" s="68"/>
      <c r="H44" s="68"/>
      <c r="I44" s="68"/>
      <c r="J44" s="68"/>
      <c r="K44" s="68"/>
      <c r="L44" s="68"/>
      <c r="M44" s="68"/>
      <c r="N44" s="68"/>
      <c r="O44" s="68"/>
      <c r="P44" s="68"/>
      <c r="Q44" s="68"/>
      <c r="R44" s="68"/>
      <c r="S44" s="68"/>
      <c r="T44" s="68"/>
      <c r="U44" s="68"/>
      <c r="V44" s="68"/>
      <c r="W44" s="68"/>
      <c r="X44" s="68"/>
      <c r="Y44" s="68"/>
    </row>
    <row r="45" spans="1:25" x14ac:dyDescent="0.2">
      <c r="A45" s="68"/>
      <c r="B45" s="68"/>
      <c r="C45" s="68"/>
      <c r="D45" s="68"/>
      <c r="E45" s="68"/>
      <c r="F45" s="68"/>
      <c r="G45" s="68"/>
      <c r="H45" s="68"/>
      <c r="I45" s="68"/>
      <c r="J45" s="68"/>
      <c r="K45" s="68"/>
      <c r="L45" s="68"/>
      <c r="M45" s="68"/>
      <c r="N45" s="68"/>
      <c r="O45" s="68"/>
      <c r="P45" s="68"/>
      <c r="Q45" s="68"/>
      <c r="R45" s="68"/>
      <c r="S45" s="68"/>
      <c r="T45" s="68"/>
      <c r="U45" s="68"/>
      <c r="V45" s="68"/>
      <c r="W45" s="68"/>
      <c r="X45" s="68"/>
      <c r="Y45" s="68"/>
    </row>
    <row r="46" spans="1:25" x14ac:dyDescent="0.2">
      <c r="A46" s="68"/>
      <c r="B46" s="68"/>
      <c r="C46" s="68"/>
      <c r="D46" s="68"/>
      <c r="E46" s="68"/>
      <c r="F46" s="68"/>
      <c r="G46" s="68"/>
      <c r="H46" s="68"/>
      <c r="I46" s="68"/>
      <c r="J46" s="68"/>
      <c r="K46" s="68"/>
      <c r="L46" s="68"/>
      <c r="M46" s="68"/>
      <c r="N46" s="68"/>
      <c r="O46" s="68"/>
      <c r="P46" s="68"/>
      <c r="Q46" s="68"/>
      <c r="R46" s="68"/>
      <c r="S46" s="68"/>
      <c r="T46" s="68"/>
      <c r="U46" s="68"/>
      <c r="V46" s="68"/>
      <c r="W46" s="68"/>
      <c r="X46" s="68"/>
      <c r="Y46" s="68"/>
    </row>
    <row r="47" spans="1:25" x14ac:dyDescent="0.2">
      <c r="A47" s="68"/>
      <c r="B47" s="68"/>
      <c r="C47" s="68"/>
      <c r="D47" s="68"/>
      <c r="E47" s="68"/>
      <c r="F47" s="68"/>
      <c r="G47" s="68"/>
      <c r="H47" s="68"/>
      <c r="I47" s="68"/>
      <c r="J47" s="68"/>
      <c r="K47" s="68"/>
      <c r="L47" s="68"/>
      <c r="M47" s="68"/>
      <c r="N47" s="68"/>
      <c r="O47" s="68"/>
      <c r="P47" s="68"/>
      <c r="Q47" s="68"/>
      <c r="R47" s="68"/>
      <c r="S47" s="68"/>
      <c r="T47" s="68"/>
      <c r="U47" s="68"/>
      <c r="V47" s="68"/>
      <c r="W47" s="68"/>
      <c r="X47" s="68"/>
      <c r="Y47" s="68"/>
    </row>
  </sheetData>
  <mergeCells count="3">
    <mergeCell ref="C5:I5"/>
    <mergeCell ref="K5:Q5"/>
    <mergeCell ref="S5:Y5"/>
  </mergeCells>
  <pageMargins left="0.25" right="0.25" top="0.5" bottom="0.5" header="0" footer="0.25"/>
  <pageSetup scale="69" orientation="landscape"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Z47"/>
  <sheetViews>
    <sheetView topLeftCell="A22" zoomScaleNormal="100" workbookViewId="0">
      <selection activeCell="C8" sqref="C8"/>
    </sheetView>
  </sheetViews>
  <sheetFormatPr defaultColWidth="21.5" defaultRowHeight="12.75" x14ac:dyDescent="0.2"/>
  <cols>
    <col min="1" max="1" width="52" customWidth="1"/>
    <col min="2" max="2" width="0.6640625" customWidth="1"/>
    <col min="3" max="3" width="10.6640625" bestFit="1" customWidth="1"/>
    <col min="4" max="4" width="0.6640625" customWidth="1"/>
    <col min="5" max="5" width="10.6640625" bestFit="1" customWidth="1"/>
    <col min="6" max="6" width="0.6640625" customWidth="1"/>
    <col min="7" max="7" width="10.6640625" bestFit="1" customWidth="1"/>
    <col min="8" max="8" width="0.6640625" customWidth="1"/>
    <col min="9" max="9" width="11.6640625" bestFit="1" customWidth="1"/>
    <col min="10" max="10" width="0.6640625" customWidth="1"/>
    <col min="11" max="11" width="11.6640625" bestFit="1" customWidth="1"/>
    <col min="12" max="12" width="0.6640625" customWidth="1"/>
    <col min="13" max="13" width="11.6640625" bestFit="1" customWidth="1"/>
    <col min="14" max="14" width="0.6640625" customWidth="1"/>
    <col min="15" max="15" width="10.6640625" bestFit="1" customWidth="1"/>
    <col min="16" max="16" width="4.83203125" customWidth="1"/>
    <col min="17" max="17" width="10.6640625" bestFit="1" customWidth="1"/>
    <col min="18" max="18" width="4.5" customWidth="1"/>
    <col min="19" max="19" width="10.6640625" bestFit="1" customWidth="1"/>
    <col min="20" max="20" width="3.5" customWidth="1"/>
    <col min="21" max="21" width="11.6640625" bestFit="1" customWidth="1"/>
    <col min="22" max="22" width="4.1640625" customWidth="1"/>
    <col min="23" max="23" width="11.6640625" bestFit="1" customWidth="1"/>
    <col min="24" max="24" width="3.83203125" customWidth="1"/>
    <col min="25" max="25" width="11.6640625" bestFit="1" customWidth="1"/>
    <col min="26" max="26" width="6.6640625" bestFit="1" customWidth="1"/>
  </cols>
  <sheetData>
    <row r="1" spans="1:26" ht="22.5" x14ac:dyDescent="0.2">
      <c r="A1" s="120" t="s">
        <v>209</v>
      </c>
      <c r="B1" s="121"/>
      <c r="C1" s="121"/>
      <c r="D1" s="121"/>
      <c r="E1" s="121"/>
      <c r="F1" s="121"/>
      <c r="G1" s="121"/>
      <c r="H1" s="121"/>
      <c r="I1" s="121"/>
      <c r="J1" s="121"/>
      <c r="K1" s="121"/>
      <c r="L1" s="121"/>
      <c r="M1" s="121"/>
      <c r="N1" s="121"/>
      <c r="O1" s="121"/>
      <c r="P1" s="122"/>
      <c r="Q1" s="121"/>
      <c r="R1" s="122"/>
      <c r="S1" s="121"/>
      <c r="T1" s="122"/>
      <c r="U1" s="123"/>
      <c r="V1" s="122"/>
      <c r="W1" s="123"/>
      <c r="X1" s="122"/>
      <c r="Y1" s="123"/>
      <c r="Z1" s="122"/>
    </row>
    <row r="2" spans="1:26" x14ac:dyDescent="0.2">
      <c r="A2" s="124"/>
      <c r="B2" s="121"/>
      <c r="C2" s="121"/>
      <c r="D2" s="121"/>
      <c r="E2" s="121"/>
      <c r="F2" s="121"/>
      <c r="G2" s="121"/>
      <c r="H2" s="121"/>
      <c r="I2" s="121"/>
      <c r="J2" s="121"/>
      <c r="K2" s="121"/>
      <c r="L2" s="121"/>
      <c r="M2" s="121"/>
      <c r="N2" s="121"/>
      <c r="O2" s="121"/>
      <c r="P2" s="122"/>
      <c r="Q2" s="121"/>
      <c r="R2" s="122"/>
      <c r="S2" s="121"/>
      <c r="T2" s="122"/>
      <c r="U2" s="123"/>
      <c r="V2" s="122"/>
      <c r="W2" s="123"/>
      <c r="X2" s="122"/>
      <c r="Y2" s="123"/>
      <c r="Z2" s="122"/>
    </row>
    <row r="3" spans="1:26" s="78" customFormat="1" x14ac:dyDescent="0.2">
      <c r="A3" s="124"/>
      <c r="B3" s="124"/>
      <c r="C3" s="299" t="s">
        <v>210</v>
      </c>
      <c r="D3" s="300"/>
      <c r="E3" s="300"/>
      <c r="F3" s="301"/>
      <c r="G3" s="302"/>
      <c r="H3" s="124"/>
      <c r="I3" s="299" t="s">
        <v>211</v>
      </c>
      <c r="J3" s="300"/>
      <c r="K3" s="300"/>
      <c r="L3" s="301"/>
      <c r="M3" s="302"/>
      <c r="N3" s="124"/>
      <c r="O3" s="299" t="s">
        <v>119</v>
      </c>
      <c r="P3" s="300"/>
      <c r="Q3" s="300"/>
      <c r="R3" s="300"/>
      <c r="S3" s="302"/>
      <c r="T3" s="125"/>
      <c r="U3" s="303" t="s">
        <v>4</v>
      </c>
      <c r="V3" s="301"/>
      <c r="W3" s="301"/>
      <c r="X3" s="301"/>
      <c r="Y3" s="302"/>
      <c r="Z3" s="124"/>
    </row>
    <row r="4" spans="1:26" s="78" customFormat="1" x14ac:dyDescent="0.2">
      <c r="A4" s="150" t="s">
        <v>23</v>
      </c>
      <c r="B4" s="124"/>
      <c r="C4" s="151" t="s">
        <v>110</v>
      </c>
      <c r="D4" s="152" t="s">
        <v>111</v>
      </c>
      <c r="E4" s="151" t="s">
        <v>127</v>
      </c>
      <c r="F4" s="152" t="s">
        <v>111</v>
      </c>
      <c r="G4" s="151" t="s">
        <v>126</v>
      </c>
      <c r="H4" s="153" t="s">
        <v>111</v>
      </c>
      <c r="I4" s="151" t="s">
        <v>110</v>
      </c>
      <c r="J4" s="152" t="s">
        <v>111</v>
      </c>
      <c r="K4" s="151" t="s">
        <v>127</v>
      </c>
      <c r="L4" s="152" t="s">
        <v>111</v>
      </c>
      <c r="M4" s="151" t="s">
        <v>126</v>
      </c>
      <c r="N4" s="153" t="s">
        <v>111</v>
      </c>
      <c r="O4" s="151" t="s">
        <v>110</v>
      </c>
      <c r="P4" s="154" t="s">
        <v>111</v>
      </c>
      <c r="Q4" s="151" t="s">
        <v>127</v>
      </c>
      <c r="R4" s="154" t="s">
        <v>111</v>
      </c>
      <c r="S4" s="151" t="s">
        <v>126</v>
      </c>
      <c r="T4" s="154" t="s">
        <v>111</v>
      </c>
      <c r="U4" s="155" t="s">
        <v>110</v>
      </c>
      <c r="V4" s="156" t="s">
        <v>111</v>
      </c>
      <c r="W4" s="155" t="s">
        <v>127</v>
      </c>
      <c r="X4" s="156" t="s">
        <v>111</v>
      </c>
      <c r="Y4" s="155" t="s">
        <v>126</v>
      </c>
      <c r="Z4" s="156" t="s">
        <v>111</v>
      </c>
    </row>
    <row r="5" spans="1:26" x14ac:dyDescent="0.2">
      <c r="A5" s="126" t="s">
        <v>28</v>
      </c>
      <c r="B5" s="121"/>
      <c r="C5" s="121"/>
      <c r="D5" s="121"/>
      <c r="E5" s="121"/>
      <c r="F5" s="121"/>
      <c r="G5" s="121"/>
      <c r="H5" s="121"/>
      <c r="I5" s="121"/>
      <c r="J5" s="121"/>
      <c r="K5" s="121"/>
      <c r="L5" s="121"/>
      <c r="M5" s="121"/>
      <c r="N5" s="121"/>
      <c r="O5" s="121"/>
      <c r="P5" s="122"/>
      <c r="Q5" s="121"/>
      <c r="R5" s="122"/>
      <c r="S5" s="121"/>
      <c r="T5" s="122"/>
      <c r="U5" s="123"/>
      <c r="V5" s="122"/>
      <c r="W5" s="123"/>
      <c r="X5" s="122"/>
      <c r="Y5" s="123"/>
      <c r="Z5" s="122"/>
    </row>
    <row r="6" spans="1:26" x14ac:dyDescent="0.2">
      <c r="A6" s="127" t="s">
        <v>29</v>
      </c>
      <c r="B6" s="121"/>
      <c r="C6" s="123"/>
      <c r="D6" s="123"/>
      <c r="E6" s="123"/>
      <c r="F6" s="123"/>
      <c r="G6" s="123"/>
      <c r="H6" s="123"/>
      <c r="I6" s="123"/>
      <c r="J6" s="123"/>
      <c r="K6" s="123"/>
      <c r="L6" s="123"/>
      <c r="M6" s="123"/>
      <c r="N6" s="123"/>
      <c r="O6" s="123"/>
      <c r="P6" s="122"/>
      <c r="Q6" s="123"/>
      <c r="R6" s="122"/>
      <c r="S6" s="123"/>
      <c r="T6" s="122"/>
      <c r="U6" s="123"/>
      <c r="V6" s="122"/>
      <c r="W6" s="123"/>
      <c r="X6" s="122"/>
      <c r="Y6" s="123"/>
      <c r="Z6" s="122"/>
    </row>
    <row r="7" spans="1:26" x14ac:dyDescent="0.2">
      <c r="A7" s="128" t="s">
        <v>30</v>
      </c>
      <c r="B7" s="121"/>
      <c r="C7" s="226">
        <v>96</v>
      </c>
      <c r="D7" s="227"/>
      <c r="E7" s="226">
        <v>102</v>
      </c>
      <c r="F7" s="227"/>
      <c r="G7" s="226">
        <v>89</v>
      </c>
      <c r="H7" s="227"/>
      <c r="I7" s="226">
        <v>4286</v>
      </c>
      <c r="J7" s="227"/>
      <c r="K7" s="226">
        <v>4141</v>
      </c>
      <c r="L7" s="227"/>
      <c r="M7" s="226">
        <v>4098</v>
      </c>
      <c r="N7" s="227"/>
      <c r="O7" s="226">
        <v>1</v>
      </c>
      <c r="P7" s="227"/>
      <c r="Q7" s="226">
        <v>1</v>
      </c>
      <c r="R7" s="227"/>
      <c r="S7" s="226">
        <v>0</v>
      </c>
      <c r="T7" s="227"/>
      <c r="U7" s="226">
        <f t="shared" ref="U7:U28" si="0">O7+I7+C7</f>
        <v>4383</v>
      </c>
      <c r="V7" s="227"/>
      <c r="W7" s="226">
        <f t="shared" ref="W7:W28" si="1">Q7+K7+E7</f>
        <v>4244</v>
      </c>
      <c r="X7" s="227"/>
      <c r="Y7" s="226">
        <f t="shared" ref="Y7:Y28" si="2">S7+M7+G7</f>
        <v>4187</v>
      </c>
      <c r="Z7" s="130"/>
    </row>
    <row r="8" spans="1:26" x14ac:dyDescent="0.2">
      <c r="A8" s="128" t="s">
        <v>31</v>
      </c>
      <c r="B8" s="121"/>
      <c r="C8" s="131">
        <v>0</v>
      </c>
      <c r="D8" s="123"/>
      <c r="E8" s="131">
        <v>0</v>
      </c>
      <c r="F8" s="123"/>
      <c r="G8" s="131">
        <v>0</v>
      </c>
      <c r="H8" s="123"/>
      <c r="I8" s="131">
        <v>975</v>
      </c>
      <c r="J8" s="123"/>
      <c r="K8" s="131">
        <v>1399</v>
      </c>
      <c r="L8" s="123"/>
      <c r="M8" s="131">
        <v>1370</v>
      </c>
      <c r="N8" s="123"/>
      <c r="O8" s="131">
        <v>2</v>
      </c>
      <c r="P8" s="121"/>
      <c r="Q8" s="131">
        <v>5</v>
      </c>
      <c r="R8" s="121"/>
      <c r="S8" s="131">
        <v>5</v>
      </c>
      <c r="T8" s="121"/>
      <c r="U8" s="131">
        <f t="shared" si="0"/>
        <v>977</v>
      </c>
      <c r="V8" s="121"/>
      <c r="W8" s="131">
        <f t="shared" si="1"/>
        <v>1404</v>
      </c>
      <c r="X8" s="121"/>
      <c r="Y8" s="131">
        <f t="shared" si="2"/>
        <v>1375</v>
      </c>
      <c r="Z8" s="121"/>
    </row>
    <row r="9" spans="1:26" x14ac:dyDescent="0.2">
      <c r="A9" s="128" t="s">
        <v>32</v>
      </c>
      <c r="B9" s="121"/>
      <c r="C9" s="131">
        <v>0</v>
      </c>
      <c r="D9" s="123"/>
      <c r="E9" s="131">
        <v>0</v>
      </c>
      <c r="F9" s="123"/>
      <c r="G9" s="131">
        <v>0</v>
      </c>
      <c r="H9" s="123"/>
      <c r="I9" s="131">
        <v>1549</v>
      </c>
      <c r="J9" s="123"/>
      <c r="K9" s="131">
        <v>1024</v>
      </c>
      <c r="L9" s="123"/>
      <c r="M9" s="131">
        <v>976</v>
      </c>
      <c r="N9" s="123"/>
      <c r="O9" s="131">
        <v>4</v>
      </c>
      <c r="P9" s="121"/>
      <c r="Q9" s="131">
        <v>2</v>
      </c>
      <c r="R9" s="121"/>
      <c r="S9" s="131">
        <v>2</v>
      </c>
      <c r="T9" s="121"/>
      <c r="U9" s="131">
        <f t="shared" si="0"/>
        <v>1553</v>
      </c>
      <c r="V9" s="121"/>
      <c r="W9" s="131">
        <f t="shared" si="1"/>
        <v>1026</v>
      </c>
      <c r="X9" s="121"/>
      <c r="Y9" s="131">
        <f t="shared" si="2"/>
        <v>978</v>
      </c>
      <c r="Z9" s="121"/>
    </row>
    <row r="10" spans="1:26" x14ac:dyDescent="0.2">
      <c r="A10" s="128" t="s">
        <v>33</v>
      </c>
      <c r="B10" s="121"/>
      <c r="C10" s="132">
        <v>1</v>
      </c>
      <c r="D10" s="123"/>
      <c r="E10" s="132">
        <v>6</v>
      </c>
      <c r="F10" s="123"/>
      <c r="G10" s="132">
        <v>9</v>
      </c>
      <c r="H10" s="123"/>
      <c r="I10" s="132">
        <v>555</v>
      </c>
      <c r="J10" s="123"/>
      <c r="K10" s="132">
        <v>541</v>
      </c>
      <c r="L10" s="123"/>
      <c r="M10" s="132">
        <v>546</v>
      </c>
      <c r="N10" s="123"/>
      <c r="O10" s="132">
        <v>1</v>
      </c>
      <c r="P10" s="121"/>
      <c r="Q10" s="132">
        <v>0</v>
      </c>
      <c r="R10" s="121"/>
      <c r="S10" s="132">
        <v>0</v>
      </c>
      <c r="T10" s="121"/>
      <c r="U10" s="132">
        <f t="shared" si="0"/>
        <v>557</v>
      </c>
      <c r="V10" s="121"/>
      <c r="W10" s="132">
        <f t="shared" si="1"/>
        <v>547</v>
      </c>
      <c r="X10" s="121"/>
      <c r="Y10" s="132">
        <f t="shared" si="2"/>
        <v>555</v>
      </c>
      <c r="Z10" s="121"/>
    </row>
    <row r="11" spans="1:26" x14ac:dyDescent="0.2">
      <c r="A11" s="133" t="s">
        <v>34</v>
      </c>
      <c r="B11" s="121"/>
      <c r="C11" s="131">
        <f>SUM(C7:C10)</f>
        <v>97</v>
      </c>
      <c r="D11" s="123"/>
      <c r="E11" s="131">
        <f>SUM(E7:E10)</f>
        <v>108</v>
      </c>
      <c r="F11" s="123"/>
      <c r="G11" s="134">
        <f>SUM(G7:G10)</f>
        <v>98</v>
      </c>
      <c r="H11" s="123"/>
      <c r="I11" s="134">
        <f>SUM(I7:I10)</f>
        <v>7365</v>
      </c>
      <c r="J11" s="123"/>
      <c r="K11" s="134">
        <f>SUM(K7:K10)</f>
        <v>7105</v>
      </c>
      <c r="L11" s="123"/>
      <c r="M11" s="134">
        <f>SUM(M7:M10)</f>
        <v>6990</v>
      </c>
      <c r="N11" s="123"/>
      <c r="O11" s="134">
        <f>SUM(O7:O10)</f>
        <v>8</v>
      </c>
      <c r="P11" s="121"/>
      <c r="Q11" s="134">
        <f>SUM(Q7:Q10)</f>
        <v>8</v>
      </c>
      <c r="R11" s="121"/>
      <c r="S11" s="134">
        <f>SUM(S7:S10)</f>
        <v>7</v>
      </c>
      <c r="T11" s="121"/>
      <c r="U11" s="134">
        <f t="shared" si="0"/>
        <v>7470</v>
      </c>
      <c r="V11" s="121"/>
      <c r="W11" s="134">
        <f t="shared" si="1"/>
        <v>7221</v>
      </c>
      <c r="X11" s="121"/>
      <c r="Y11" s="134">
        <f t="shared" si="2"/>
        <v>7095</v>
      </c>
      <c r="Z11" s="121"/>
    </row>
    <row r="12" spans="1:26" x14ac:dyDescent="0.2">
      <c r="A12" s="127" t="s">
        <v>212</v>
      </c>
      <c r="B12" s="121"/>
      <c r="C12" s="131">
        <v>3428</v>
      </c>
      <c r="D12" s="123"/>
      <c r="E12" s="131">
        <v>3232</v>
      </c>
      <c r="F12" s="123"/>
      <c r="G12" s="131">
        <v>3263</v>
      </c>
      <c r="H12" s="123"/>
      <c r="I12" s="131">
        <v>67</v>
      </c>
      <c r="J12" s="123"/>
      <c r="K12" s="131">
        <v>69</v>
      </c>
      <c r="L12" s="123"/>
      <c r="M12" s="131">
        <v>70</v>
      </c>
      <c r="N12" s="123"/>
      <c r="O12" s="131">
        <v>0</v>
      </c>
      <c r="P12" s="121"/>
      <c r="Q12" s="131">
        <v>0</v>
      </c>
      <c r="R12" s="121"/>
      <c r="S12" s="131">
        <v>22</v>
      </c>
      <c r="T12" s="121"/>
      <c r="U12" s="131">
        <f t="shared" si="0"/>
        <v>3495</v>
      </c>
      <c r="V12" s="121"/>
      <c r="W12" s="131">
        <f t="shared" si="1"/>
        <v>3301</v>
      </c>
      <c r="X12" s="121"/>
      <c r="Y12" s="131">
        <f t="shared" si="2"/>
        <v>3355</v>
      </c>
      <c r="Z12" s="121"/>
    </row>
    <row r="13" spans="1:26" x14ac:dyDescent="0.2">
      <c r="A13" s="127" t="s">
        <v>177</v>
      </c>
      <c r="B13" s="121"/>
      <c r="C13" s="131">
        <v>94</v>
      </c>
      <c r="D13" s="123"/>
      <c r="E13" s="131">
        <v>60</v>
      </c>
      <c r="F13" s="123"/>
      <c r="G13" s="131">
        <v>97</v>
      </c>
      <c r="H13" s="123"/>
      <c r="I13" s="131">
        <v>0</v>
      </c>
      <c r="J13" s="123"/>
      <c r="K13" s="131">
        <v>0</v>
      </c>
      <c r="L13" s="123"/>
      <c r="M13" s="131">
        <v>0</v>
      </c>
      <c r="N13" s="123"/>
      <c r="O13" s="131">
        <v>0</v>
      </c>
      <c r="P13" s="121"/>
      <c r="Q13" s="131">
        <v>0</v>
      </c>
      <c r="R13" s="121"/>
      <c r="S13" s="131">
        <v>1</v>
      </c>
      <c r="T13" s="121"/>
      <c r="U13" s="131">
        <f t="shared" si="0"/>
        <v>94</v>
      </c>
      <c r="V13" s="121"/>
      <c r="W13" s="131">
        <f t="shared" si="1"/>
        <v>60</v>
      </c>
      <c r="X13" s="121"/>
      <c r="Y13" s="131">
        <f t="shared" si="2"/>
        <v>98</v>
      </c>
      <c r="Z13" s="121"/>
    </row>
    <row r="14" spans="1:26" x14ac:dyDescent="0.2">
      <c r="A14" s="127" t="s">
        <v>57</v>
      </c>
      <c r="B14" s="121"/>
      <c r="C14" s="131">
        <v>-35</v>
      </c>
      <c r="D14" s="123"/>
      <c r="E14" s="131">
        <v>-81</v>
      </c>
      <c r="F14" s="123"/>
      <c r="G14" s="131">
        <v>-13</v>
      </c>
      <c r="H14" s="123"/>
      <c r="I14" s="131">
        <v>620</v>
      </c>
      <c r="J14" s="123"/>
      <c r="K14" s="131">
        <v>663</v>
      </c>
      <c r="L14" s="123"/>
      <c r="M14" s="131">
        <v>722</v>
      </c>
      <c r="N14" s="123"/>
      <c r="O14" s="131">
        <v>83</v>
      </c>
      <c r="P14" s="121"/>
      <c r="Q14" s="131">
        <v>119</v>
      </c>
      <c r="R14" s="121"/>
      <c r="S14" s="131">
        <v>59</v>
      </c>
      <c r="T14" s="121"/>
      <c r="U14" s="131">
        <f t="shared" si="0"/>
        <v>668</v>
      </c>
      <c r="V14" s="121"/>
      <c r="W14" s="131">
        <f t="shared" si="1"/>
        <v>701</v>
      </c>
      <c r="X14" s="121"/>
      <c r="Y14" s="131">
        <f t="shared" si="2"/>
        <v>768</v>
      </c>
      <c r="Z14" s="121"/>
    </row>
    <row r="15" spans="1:26" x14ac:dyDescent="0.2">
      <c r="A15" s="127" t="s">
        <v>36</v>
      </c>
      <c r="B15" s="121"/>
      <c r="C15" s="131">
        <v>207</v>
      </c>
      <c r="D15" s="123"/>
      <c r="E15" s="131">
        <v>192</v>
      </c>
      <c r="F15" s="123"/>
      <c r="G15" s="131">
        <v>152</v>
      </c>
      <c r="H15" s="123"/>
      <c r="I15" s="131">
        <v>-47</v>
      </c>
      <c r="J15" s="123"/>
      <c r="K15" s="131">
        <v>-26</v>
      </c>
      <c r="L15" s="123"/>
      <c r="M15" s="131">
        <v>10</v>
      </c>
      <c r="N15" s="123"/>
      <c r="O15" s="131">
        <v>0</v>
      </c>
      <c r="P15" s="121"/>
      <c r="Q15" s="131">
        <v>0</v>
      </c>
      <c r="R15" s="121"/>
      <c r="S15" s="131">
        <v>0</v>
      </c>
      <c r="T15" s="121"/>
      <c r="U15" s="131">
        <f t="shared" si="0"/>
        <v>160</v>
      </c>
      <c r="V15" s="121"/>
      <c r="W15" s="131">
        <f t="shared" si="1"/>
        <v>166</v>
      </c>
      <c r="X15" s="121"/>
      <c r="Y15" s="131">
        <f t="shared" si="2"/>
        <v>162</v>
      </c>
      <c r="Z15" s="121"/>
    </row>
    <row r="16" spans="1:26" x14ac:dyDescent="0.2">
      <c r="A16" s="127" t="s">
        <v>37</v>
      </c>
      <c r="B16" s="121"/>
      <c r="C16" s="131">
        <v>-3</v>
      </c>
      <c r="D16" s="123"/>
      <c r="E16" s="131">
        <v>-3</v>
      </c>
      <c r="F16" s="123"/>
      <c r="G16" s="131">
        <v>-1</v>
      </c>
      <c r="H16" s="123"/>
      <c r="I16" s="131">
        <v>222</v>
      </c>
      <c r="J16" s="123"/>
      <c r="K16" s="131">
        <v>226</v>
      </c>
      <c r="L16" s="123"/>
      <c r="M16" s="131">
        <v>222</v>
      </c>
      <c r="N16" s="123"/>
      <c r="O16" s="131">
        <v>-3</v>
      </c>
      <c r="P16" s="121"/>
      <c r="Q16" s="131">
        <v>-4</v>
      </c>
      <c r="R16" s="121"/>
      <c r="S16" s="131">
        <v>-1</v>
      </c>
      <c r="T16" s="121"/>
      <c r="U16" s="131">
        <f t="shared" si="0"/>
        <v>216</v>
      </c>
      <c r="V16" s="121"/>
      <c r="W16" s="131">
        <f t="shared" si="1"/>
        <v>219</v>
      </c>
      <c r="X16" s="121"/>
      <c r="Y16" s="131">
        <f t="shared" si="2"/>
        <v>220</v>
      </c>
      <c r="Z16" s="121"/>
    </row>
    <row r="17" spans="1:26" x14ac:dyDescent="0.2">
      <c r="A17" s="127" t="s">
        <v>213</v>
      </c>
      <c r="B17" s="121"/>
      <c r="C17" s="132">
        <v>-120</v>
      </c>
      <c r="D17" s="123"/>
      <c r="E17" s="132">
        <v>-84</v>
      </c>
      <c r="F17" s="123"/>
      <c r="G17" s="132">
        <v>-10</v>
      </c>
      <c r="H17" s="123"/>
      <c r="I17" s="132">
        <v>300</v>
      </c>
      <c r="J17" s="123"/>
      <c r="K17" s="132">
        <v>262</v>
      </c>
      <c r="L17" s="123"/>
      <c r="M17" s="132">
        <v>163</v>
      </c>
      <c r="N17" s="123"/>
      <c r="O17" s="132">
        <v>-84</v>
      </c>
      <c r="P17" s="135"/>
      <c r="Q17" s="132">
        <v>168</v>
      </c>
      <c r="R17" s="135"/>
      <c r="S17" s="132">
        <v>166</v>
      </c>
      <c r="T17" s="135"/>
      <c r="U17" s="132">
        <f t="shared" si="0"/>
        <v>96</v>
      </c>
      <c r="V17" s="135"/>
      <c r="W17" s="132">
        <f t="shared" si="1"/>
        <v>346</v>
      </c>
      <c r="X17" s="135"/>
      <c r="Y17" s="132">
        <f t="shared" si="2"/>
        <v>319</v>
      </c>
      <c r="Z17" s="135"/>
    </row>
    <row r="18" spans="1:26" ht="22.5" x14ac:dyDescent="0.2">
      <c r="A18" s="128" t="s">
        <v>215</v>
      </c>
      <c r="B18" s="121"/>
      <c r="C18" s="131">
        <f>C11+C12+C13+C14+C15+C16+C17</f>
        <v>3668</v>
      </c>
      <c r="D18" s="123"/>
      <c r="E18" s="131">
        <f>E11+E12+E13+E14+E15+E16+E17</f>
        <v>3424</v>
      </c>
      <c r="F18" s="123"/>
      <c r="G18" s="134">
        <f>G11+G12+G13+G14+G15+G16+G17</f>
        <v>3586</v>
      </c>
      <c r="H18" s="123"/>
      <c r="I18" s="134">
        <f>I11+I12+I13+I14+I15+I16+I17</f>
        <v>8527</v>
      </c>
      <c r="J18" s="123"/>
      <c r="K18" s="134">
        <f>K11+K12+K13+K14+K15+K16+K17</f>
        <v>8299</v>
      </c>
      <c r="L18" s="123"/>
      <c r="M18" s="134">
        <f>M11+M12+M13+M14+M15+M16+M17</f>
        <v>8177</v>
      </c>
      <c r="N18" s="123"/>
      <c r="O18" s="134">
        <f>O11+O12+O13+O14+O15+O16+O17</f>
        <v>4</v>
      </c>
      <c r="P18" s="135" t="s">
        <v>214</v>
      </c>
      <c r="Q18" s="134">
        <f>Q11+Q12+Q13+Q14+Q15+Q16+Q17</f>
        <v>291</v>
      </c>
      <c r="R18" s="149" t="s">
        <v>214</v>
      </c>
      <c r="S18" s="134">
        <f>S11+S12+S13+S14+S15+S16+S17</f>
        <v>254</v>
      </c>
      <c r="T18" s="149" t="s">
        <v>214</v>
      </c>
      <c r="U18" s="134">
        <f t="shared" si="0"/>
        <v>12199</v>
      </c>
      <c r="V18" s="149" t="s">
        <v>214</v>
      </c>
      <c r="W18" s="134">
        <f t="shared" si="1"/>
        <v>12014</v>
      </c>
      <c r="X18" s="149" t="s">
        <v>214</v>
      </c>
      <c r="Y18" s="134">
        <f t="shared" si="2"/>
        <v>12017</v>
      </c>
      <c r="Z18" s="149" t="s">
        <v>214</v>
      </c>
    </row>
    <row r="19" spans="1:26" x14ac:dyDescent="0.2">
      <c r="A19" s="126" t="s">
        <v>216</v>
      </c>
      <c r="B19" s="121"/>
      <c r="C19" s="132">
        <v>0</v>
      </c>
      <c r="D19" s="123"/>
      <c r="E19" s="132">
        <v>0</v>
      </c>
      <c r="F19" s="123"/>
      <c r="G19" s="132">
        <v>1</v>
      </c>
      <c r="H19" s="123"/>
      <c r="I19" s="132">
        <v>0</v>
      </c>
      <c r="J19" s="123"/>
      <c r="K19" s="132">
        <v>0</v>
      </c>
      <c r="L19" s="123"/>
      <c r="M19" s="132">
        <v>0</v>
      </c>
      <c r="N19" s="123"/>
      <c r="O19" s="132">
        <v>3</v>
      </c>
      <c r="P19" s="121"/>
      <c r="Q19" s="132">
        <v>75</v>
      </c>
      <c r="R19" s="121"/>
      <c r="S19" s="132">
        <v>82</v>
      </c>
      <c r="T19" s="121"/>
      <c r="U19" s="132">
        <f t="shared" si="0"/>
        <v>3</v>
      </c>
      <c r="V19" s="121"/>
      <c r="W19" s="132">
        <f t="shared" si="1"/>
        <v>75</v>
      </c>
      <c r="X19" s="121"/>
      <c r="Y19" s="132">
        <f t="shared" si="2"/>
        <v>83</v>
      </c>
      <c r="Z19" s="121"/>
    </row>
    <row r="20" spans="1:26" ht="22.5" x14ac:dyDescent="0.2">
      <c r="A20" s="128" t="s">
        <v>192</v>
      </c>
      <c r="B20" s="121"/>
      <c r="C20" s="131">
        <f>C18+C19</f>
        <v>3668</v>
      </c>
      <c r="D20" s="123"/>
      <c r="E20" s="131">
        <f>E18+E19</f>
        <v>3424</v>
      </c>
      <c r="F20" s="123"/>
      <c r="G20" s="134">
        <f>G18+G19</f>
        <v>3587</v>
      </c>
      <c r="H20" s="123"/>
      <c r="I20" s="134">
        <f>I18+I19</f>
        <v>8527</v>
      </c>
      <c r="J20" s="123"/>
      <c r="K20" s="134">
        <f>K18+K19</f>
        <v>8299</v>
      </c>
      <c r="L20" s="123"/>
      <c r="M20" s="134">
        <f>M18+M19</f>
        <v>8177</v>
      </c>
      <c r="N20" s="123"/>
      <c r="O20" s="134">
        <f>O18+O19</f>
        <v>7</v>
      </c>
      <c r="P20" s="149" t="s">
        <v>214</v>
      </c>
      <c r="Q20" s="134">
        <f>Q18+Q19</f>
        <v>366</v>
      </c>
      <c r="R20" s="149" t="s">
        <v>214</v>
      </c>
      <c r="S20" s="134">
        <f>S18+S19</f>
        <v>336</v>
      </c>
      <c r="T20" s="149" t="s">
        <v>214</v>
      </c>
      <c r="U20" s="134">
        <f t="shared" si="0"/>
        <v>12202</v>
      </c>
      <c r="V20" s="149" t="s">
        <v>214</v>
      </c>
      <c r="W20" s="134">
        <f t="shared" si="1"/>
        <v>12089</v>
      </c>
      <c r="X20" s="149" t="s">
        <v>214</v>
      </c>
      <c r="Y20" s="134">
        <f t="shared" si="2"/>
        <v>12100</v>
      </c>
      <c r="Z20" s="149" t="s">
        <v>214</v>
      </c>
    </row>
    <row r="21" spans="1:26" x14ac:dyDescent="0.2">
      <c r="A21" s="126" t="s">
        <v>202</v>
      </c>
      <c r="B21" s="121"/>
      <c r="C21" s="132">
        <v>329</v>
      </c>
      <c r="D21" s="123"/>
      <c r="E21" s="132">
        <v>327</v>
      </c>
      <c r="F21" s="123"/>
      <c r="G21" s="132">
        <v>319</v>
      </c>
      <c r="H21" s="123"/>
      <c r="I21" s="132">
        <v>3058</v>
      </c>
      <c r="J21" s="123"/>
      <c r="K21" s="132">
        <v>2797</v>
      </c>
      <c r="L21" s="123"/>
      <c r="M21" s="132">
        <v>2622</v>
      </c>
      <c r="N21" s="123"/>
      <c r="O21" s="132">
        <v>-79</v>
      </c>
      <c r="P21" s="121"/>
      <c r="Q21" s="132">
        <v>14</v>
      </c>
      <c r="R21" s="121"/>
      <c r="S21" s="132">
        <v>85</v>
      </c>
      <c r="T21" s="121"/>
      <c r="U21" s="132">
        <f t="shared" si="0"/>
        <v>3308</v>
      </c>
      <c r="V21" s="121"/>
      <c r="W21" s="132">
        <f t="shared" si="1"/>
        <v>3138</v>
      </c>
      <c r="X21" s="121"/>
      <c r="Y21" s="132">
        <f t="shared" si="2"/>
        <v>3026</v>
      </c>
      <c r="Z21" s="121"/>
    </row>
    <row r="22" spans="1:26" x14ac:dyDescent="0.2">
      <c r="A22" s="133" t="s">
        <v>193</v>
      </c>
      <c r="B22" s="121"/>
      <c r="C22" s="131">
        <f>C20+C21</f>
        <v>3997</v>
      </c>
      <c r="D22" s="123"/>
      <c r="E22" s="131">
        <f>E20+E21</f>
        <v>3751</v>
      </c>
      <c r="F22" s="123"/>
      <c r="G22" s="134">
        <f>G20+G21</f>
        <v>3906</v>
      </c>
      <c r="H22" s="123"/>
      <c r="I22" s="134">
        <f>I20+I21</f>
        <v>11585</v>
      </c>
      <c r="J22" s="123"/>
      <c r="K22" s="134">
        <f>K20+K21</f>
        <v>11096</v>
      </c>
      <c r="L22" s="123"/>
      <c r="M22" s="134">
        <f>M20+M21</f>
        <v>10799</v>
      </c>
      <c r="N22" s="123"/>
      <c r="O22" s="134">
        <f>O20+O21</f>
        <v>-72</v>
      </c>
      <c r="P22" s="135"/>
      <c r="Q22" s="134">
        <f>Q20+Q21</f>
        <v>380</v>
      </c>
      <c r="R22" s="135"/>
      <c r="S22" s="134">
        <f>S20+S21</f>
        <v>421</v>
      </c>
      <c r="T22" s="135"/>
      <c r="U22" s="134">
        <f t="shared" si="0"/>
        <v>15510</v>
      </c>
      <c r="V22" s="135"/>
      <c r="W22" s="134">
        <f t="shared" si="1"/>
        <v>15227</v>
      </c>
      <c r="X22" s="135"/>
      <c r="Y22" s="134">
        <f t="shared" si="2"/>
        <v>15126</v>
      </c>
      <c r="Z22" s="135"/>
    </row>
    <row r="23" spans="1:26" x14ac:dyDescent="0.2">
      <c r="A23" s="128" t="s">
        <v>40</v>
      </c>
      <c r="B23" s="121"/>
      <c r="C23" s="131">
        <v>2</v>
      </c>
      <c r="D23" s="123"/>
      <c r="E23" s="131">
        <v>6</v>
      </c>
      <c r="F23" s="123"/>
      <c r="G23" s="131">
        <v>-1</v>
      </c>
      <c r="H23" s="123"/>
      <c r="I23" s="131">
        <v>-7</v>
      </c>
      <c r="J23" s="123"/>
      <c r="K23" s="131">
        <v>8</v>
      </c>
      <c r="L23" s="123"/>
      <c r="M23" s="131">
        <v>28</v>
      </c>
      <c r="N23" s="123"/>
      <c r="O23" s="131">
        <v>-19</v>
      </c>
      <c r="P23" s="121"/>
      <c r="Q23" s="131">
        <v>-25</v>
      </c>
      <c r="R23" s="121"/>
      <c r="S23" s="131">
        <v>133</v>
      </c>
      <c r="T23" s="121"/>
      <c r="U23" s="131">
        <f t="shared" si="0"/>
        <v>-24</v>
      </c>
      <c r="V23" s="121"/>
      <c r="W23" s="131">
        <f t="shared" si="1"/>
        <v>-11</v>
      </c>
      <c r="X23" s="121"/>
      <c r="Y23" s="131">
        <f t="shared" si="2"/>
        <v>160</v>
      </c>
      <c r="Z23" s="121"/>
    </row>
    <row r="24" spans="1:26" ht="22.5" x14ac:dyDescent="0.2">
      <c r="A24" s="128" t="s">
        <v>180</v>
      </c>
      <c r="B24" s="121"/>
      <c r="C24" s="131">
        <v>2794</v>
      </c>
      <c r="D24" s="123"/>
      <c r="E24" s="131">
        <v>2696</v>
      </c>
      <c r="F24" s="123"/>
      <c r="G24" s="131">
        <v>2762</v>
      </c>
      <c r="H24" s="123"/>
      <c r="I24" s="131">
        <v>7598</v>
      </c>
      <c r="J24" s="123"/>
      <c r="K24" s="131">
        <v>7187</v>
      </c>
      <c r="L24" s="123"/>
      <c r="M24" s="131">
        <v>7340</v>
      </c>
      <c r="N24" s="123"/>
      <c r="O24" s="131">
        <v>347</v>
      </c>
      <c r="P24" s="121"/>
      <c r="Q24" s="131">
        <v>394</v>
      </c>
      <c r="R24" s="121"/>
      <c r="S24" s="131">
        <v>432</v>
      </c>
      <c r="T24" s="121"/>
      <c r="U24" s="131">
        <f t="shared" si="0"/>
        <v>10739</v>
      </c>
      <c r="V24" s="121"/>
      <c r="W24" s="131">
        <f t="shared" si="1"/>
        <v>10277</v>
      </c>
      <c r="X24" s="121"/>
      <c r="Y24" s="131">
        <f t="shared" si="2"/>
        <v>10534</v>
      </c>
      <c r="Z24" s="121"/>
    </row>
    <row r="25" spans="1:26" x14ac:dyDescent="0.2">
      <c r="A25" s="128" t="s">
        <v>42</v>
      </c>
      <c r="B25" s="121"/>
      <c r="C25" s="132">
        <v>60</v>
      </c>
      <c r="D25" s="123"/>
      <c r="E25" s="132">
        <v>82</v>
      </c>
      <c r="F25" s="123"/>
      <c r="G25" s="132">
        <v>97</v>
      </c>
      <c r="H25" s="123"/>
      <c r="I25" s="132">
        <v>149</v>
      </c>
      <c r="J25" s="123"/>
      <c r="K25" s="132">
        <v>155</v>
      </c>
      <c r="L25" s="123"/>
      <c r="M25" s="132">
        <v>162</v>
      </c>
      <c r="N25" s="123"/>
      <c r="O25" s="132">
        <v>0</v>
      </c>
      <c r="P25" s="121"/>
      <c r="Q25" s="132">
        <v>0</v>
      </c>
      <c r="R25" s="121"/>
      <c r="S25" s="132">
        <v>2</v>
      </c>
      <c r="T25" s="121"/>
      <c r="U25" s="132">
        <f t="shared" si="0"/>
        <v>209</v>
      </c>
      <c r="V25" s="121"/>
      <c r="W25" s="132">
        <f t="shared" si="1"/>
        <v>237</v>
      </c>
      <c r="X25" s="121"/>
      <c r="Y25" s="132">
        <f t="shared" si="2"/>
        <v>261</v>
      </c>
      <c r="Z25" s="121"/>
    </row>
    <row r="26" spans="1:26" x14ac:dyDescent="0.2">
      <c r="A26" s="128" t="s">
        <v>44</v>
      </c>
      <c r="B26" s="121"/>
      <c r="C26" s="132">
        <f>C24+C25</f>
        <v>2854</v>
      </c>
      <c r="D26" s="123"/>
      <c r="E26" s="132">
        <f>E24+E25</f>
        <v>2778</v>
      </c>
      <c r="F26" s="123"/>
      <c r="G26" s="136">
        <f>G24+G25</f>
        <v>2859</v>
      </c>
      <c r="H26" s="123"/>
      <c r="I26" s="136">
        <f>I24+I25</f>
        <v>7747</v>
      </c>
      <c r="J26" s="123"/>
      <c r="K26" s="136">
        <f>K24+K25</f>
        <v>7342</v>
      </c>
      <c r="L26" s="123"/>
      <c r="M26" s="136">
        <f>M24+M25</f>
        <v>7502</v>
      </c>
      <c r="N26" s="123"/>
      <c r="O26" s="136">
        <f>O24+O25</f>
        <v>347</v>
      </c>
      <c r="P26" s="121"/>
      <c r="Q26" s="136">
        <f>Q24+Q25</f>
        <v>394</v>
      </c>
      <c r="R26" s="121"/>
      <c r="S26" s="136">
        <f>S24+S25</f>
        <v>434</v>
      </c>
      <c r="T26" s="121"/>
      <c r="U26" s="136">
        <f t="shared" si="0"/>
        <v>10948</v>
      </c>
      <c r="V26" s="121"/>
      <c r="W26" s="136">
        <f t="shared" si="1"/>
        <v>10514</v>
      </c>
      <c r="X26" s="121"/>
      <c r="Y26" s="136">
        <f t="shared" si="2"/>
        <v>10795</v>
      </c>
      <c r="Z26" s="121"/>
    </row>
    <row r="27" spans="1:26" ht="12.75" customHeight="1" x14ac:dyDescent="0.2">
      <c r="A27" s="126" t="s">
        <v>217</v>
      </c>
      <c r="B27" s="121"/>
      <c r="C27" s="226">
        <f>C22-C23-C26</f>
        <v>1141</v>
      </c>
      <c r="D27" s="227"/>
      <c r="E27" s="226">
        <f>E22-E23-E26</f>
        <v>967</v>
      </c>
      <c r="F27" s="227"/>
      <c r="G27" s="228">
        <f>G22-G23-G26</f>
        <v>1048</v>
      </c>
      <c r="H27" s="227"/>
      <c r="I27" s="228">
        <f>I22-I23-I26</f>
        <v>3845</v>
      </c>
      <c r="J27" s="227"/>
      <c r="K27" s="228">
        <f>K22-K23-K26</f>
        <v>3746</v>
      </c>
      <c r="L27" s="227"/>
      <c r="M27" s="228">
        <f>M22-M23-M26</f>
        <v>3269</v>
      </c>
      <c r="N27" s="227"/>
      <c r="O27" s="228">
        <f>O22-O23-O26</f>
        <v>-400</v>
      </c>
      <c r="P27" s="229" t="s">
        <v>214</v>
      </c>
      <c r="Q27" s="228">
        <f>Q22-Q23-Q26</f>
        <v>11</v>
      </c>
      <c r="R27" s="229" t="s">
        <v>214</v>
      </c>
      <c r="S27" s="228">
        <f>S22-S23-S26</f>
        <v>-146</v>
      </c>
      <c r="T27" s="229" t="s">
        <v>214</v>
      </c>
      <c r="U27" s="228">
        <f t="shared" si="0"/>
        <v>4586</v>
      </c>
      <c r="V27" s="229" t="s">
        <v>214</v>
      </c>
      <c r="W27" s="228">
        <f t="shared" si="1"/>
        <v>4724</v>
      </c>
      <c r="X27" s="229" t="s">
        <v>214</v>
      </c>
      <c r="Y27" s="228">
        <f t="shared" si="2"/>
        <v>4171</v>
      </c>
      <c r="Z27" s="149" t="s">
        <v>214</v>
      </c>
    </row>
    <row r="28" spans="1:26" ht="21" customHeight="1" x14ac:dyDescent="0.2">
      <c r="A28" s="126" t="s">
        <v>218</v>
      </c>
      <c r="B28" s="121"/>
      <c r="C28" s="230">
        <f>C27+C25</f>
        <v>1201</v>
      </c>
      <c r="D28" s="227"/>
      <c r="E28" s="230">
        <f>E27+E25</f>
        <v>1049</v>
      </c>
      <c r="F28" s="227"/>
      <c r="G28" s="230">
        <f>G27+G25</f>
        <v>1145</v>
      </c>
      <c r="H28" s="227"/>
      <c r="I28" s="230">
        <f>I27+I25</f>
        <v>3994</v>
      </c>
      <c r="J28" s="227"/>
      <c r="K28" s="230">
        <f>K27+K25</f>
        <v>3901</v>
      </c>
      <c r="L28" s="227"/>
      <c r="M28" s="230">
        <f>M27+M25</f>
        <v>3431</v>
      </c>
      <c r="N28" s="227"/>
      <c r="O28" s="230">
        <f>O27+O25</f>
        <v>-400</v>
      </c>
      <c r="P28" s="229" t="s">
        <v>214</v>
      </c>
      <c r="Q28" s="230">
        <f>Q27+Q25</f>
        <v>11</v>
      </c>
      <c r="R28" s="229" t="s">
        <v>214</v>
      </c>
      <c r="S28" s="230">
        <f>S27+S25</f>
        <v>-144</v>
      </c>
      <c r="T28" s="229" t="s">
        <v>214</v>
      </c>
      <c r="U28" s="230">
        <f t="shared" si="0"/>
        <v>4795</v>
      </c>
      <c r="V28" s="229" t="s">
        <v>214</v>
      </c>
      <c r="W28" s="230">
        <f t="shared" si="1"/>
        <v>4961</v>
      </c>
      <c r="X28" s="229" t="s">
        <v>214</v>
      </c>
      <c r="Y28" s="230">
        <f t="shared" si="2"/>
        <v>4432</v>
      </c>
      <c r="Z28" s="149" t="s">
        <v>214</v>
      </c>
    </row>
    <row r="29" spans="1:26" x14ac:dyDescent="0.2">
      <c r="A29" s="121"/>
      <c r="B29" s="121"/>
      <c r="C29" s="227"/>
      <c r="D29" s="227"/>
      <c r="E29" s="227"/>
      <c r="F29" s="227"/>
      <c r="G29" s="227"/>
      <c r="H29" s="227"/>
      <c r="I29" s="227"/>
      <c r="J29" s="227"/>
      <c r="K29" s="227"/>
      <c r="L29" s="227"/>
      <c r="M29" s="227"/>
      <c r="N29" s="227"/>
      <c r="O29" s="227"/>
      <c r="P29" s="227"/>
      <c r="Q29" s="227"/>
      <c r="R29" s="227"/>
      <c r="S29" s="227"/>
      <c r="T29" s="227"/>
      <c r="U29" s="227"/>
      <c r="V29" s="227"/>
      <c r="W29" s="227"/>
      <c r="X29" s="227"/>
      <c r="Y29" s="227"/>
      <c r="Z29" s="121"/>
    </row>
    <row r="30" spans="1:26" x14ac:dyDescent="0.2">
      <c r="A30" s="126" t="s">
        <v>219</v>
      </c>
      <c r="B30" s="121"/>
      <c r="C30" s="226">
        <v>16565</v>
      </c>
      <c r="D30" s="227"/>
      <c r="E30" s="226">
        <v>15015</v>
      </c>
      <c r="F30" s="227"/>
      <c r="G30" s="226">
        <v>12545</v>
      </c>
      <c r="H30" s="227"/>
      <c r="I30" s="226">
        <v>40142</v>
      </c>
      <c r="J30" s="227"/>
      <c r="K30" s="226">
        <v>44740</v>
      </c>
      <c r="L30" s="227"/>
      <c r="M30" s="226">
        <v>45743</v>
      </c>
      <c r="N30" s="227"/>
      <c r="O30" s="226">
        <v>1232</v>
      </c>
      <c r="P30" s="227"/>
      <c r="Q30" s="226">
        <v>1926</v>
      </c>
      <c r="R30" s="227"/>
      <c r="S30" s="226">
        <v>2384</v>
      </c>
      <c r="T30" s="227"/>
      <c r="U30" s="226">
        <f>O30+I30+C30</f>
        <v>57939</v>
      </c>
      <c r="V30" s="227"/>
      <c r="W30" s="226">
        <f>Q30+K30+E30</f>
        <v>61681</v>
      </c>
      <c r="X30" s="227"/>
      <c r="Y30" s="226">
        <f>S30+M30+G30</f>
        <v>60672</v>
      </c>
      <c r="Z30" s="130"/>
    </row>
    <row r="31" spans="1:26" x14ac:dyDescent="0.2">
      <c r="A31" s="126" t="s">
        <v>183</v>
      </c>
      <c r="B31" s="121"/>
      <c r="C31" s="226">
        <v>31450</v>
      </c>
      <c r="D31" s="227"/>
      <c r="E31" s="226">
        <v>30170</v>
      </c>
      <c r="F31" s="227"/>
      <c r="G31" s="226">
        <v>30928</v>
      </c>
      <c r="H31" s="227"/>
      <c r="I31" s="226">
        <v>254646</v>
      </c>
      <c r="J31" s="227"/>
      <c r="K31" s="226">
        <v>273808</v>
      </c>
      <c r="L31" s="227"/>
      <c r="M31" s="226">
        <v>286617</v>
      </c>
      <c r="N31" s="227"/>
      <c r="O31" s="226">
        <v>57752</v>
      </c>
      <c r="P31" s="227"/>
      <c r="Q31" s="226">
        <v>54500</v>
      </c>
      <c r="R31" s="227"/>
      <c r="S31" s="226">
        <v>54642</v>
      </c>
      <c r="T31" s="227"/>
      <c r="U31" s="226">
        <f>O31+I31+C31</f>
        <v>343848</v>
      </c>
      <c r="V31" s="227"/>
      <c r="W31" s="226">
        <f>Q31+K31+E31</f>
        <v>358478</v>
      </c>
      <c r="X31" s="227"/>
      <c r="Y31" s="226">
        <f>S31+M31+G31</f>
        <v>372187</v>
      </c>
      <c r="Z31" s="130"/>
    </row>
    <row r="32" spans="1:26" x14ac:dyDescent="0.2">
      <c r="A32" s="126" t="s">
        <v>196</v>
      </c>
      <c r="B32" s="121"/>
      <c r="C32" s="226">
        <v>13615</v>
      </c>
      <c r="D32" s="227"/>
      <c r="E32" s="226">
        <v>15650</v>
      </c>
      <c r="F32" s="227"/>
      <c r="G32" s="226">
        <v>15160</v>
      </c>
      <c r="H32" s="227"/>
      <c r="I32" s="226">
        <v>200235</v>
      </c>
      <c r="J32" s="227"/>
      <c r="K32" s="226">
        <v>217882</v>
      </c>
      <c r="L32" s="227"/>
      <c r="M32" s="226">
        <v>233833</v>
      </c>
      <c r="N32" s="227"/>
      <c r="O32" s="226">
        <v>936</v>
      </c>
      <c r="P32" s="227"/>
      <c r="Q32" s="226">
        <v>6127</v>
      </c>
      <c r="R32" s="227"/>
      <c r="S32" s="226">
        <v>2441</v>
      </c>
      <c r="T32" s="227"/>
      <c r="U32" s="226">
        <f>O32+I32+C32</f>
        <v>214786</v>
      </c>
      <c r="V32" s="227"/>
      <c r="W32" s="226">
        <f>Q32+K32+E32</f>
        <v>239659</v>
      </c>
      <c r="X32" s="227"/>
      <c r="Y32" s="226">
        <f>S32+M32+G32</f>
        <v>251434</v>
      </c>
      <c r="Z32" s="130"/>
    </row>
    <row r="33" spans="1:26" x14ac:dyDescent="0.2">
      <c r="A33" s="121"/>
      <c r="B33" s="121"/>
      <c r="C33" s="121"/>
      <c r="D33" s="121"/>
      <c r="E33" s="121"/>
      <c r="F33" s="121"/>
      <c r="G33" s="121"/>
      <c r="H33" s="121"/>
      <c r="I33" s="121"/>
      <c r="J33" s="121"/>
      <c r="K33" s="121"/>
      <c r="L33" s="121"/>
      <c r="M33" s="121"/>
      <c r="N33" s="121"/>
      <c r="O33" s="121"/>
      <c r="P33" s="122"/>
      <c r="Q33" s="121"/>
      <c r="R33" s="122"/>
      <c r="S33" s="121"/>
      <c r="T33" s="122"/>
      <c r="U33" s="123"/>
      <c r="V33" s="122"/>
      <c r="W33" s="130"/>
      <c r="X33" s="130"/>
      <c r="Y33" s="123"/>
      <c r="Z33" s="122"/>
    </row>
    <row r="34" spans="1:26" x14ac:dyDescent="0.2">
      <c r="A34" s="126" t="s">
        <v>360</v>
      </c>
      <c r="B34" s="121"/>
      <c r="C34" s="226">
        <v>1893</v>
      </c>
      <c r="D34" s="227"/>
      <c r="E34" s="226">
        <v>1648</v>
      </c>
      <c r="F34" s="227"/>
      <c r="G34" s="226">
        <v>1625</v>
      </c>
      <c r="H34" s="227"/>
      <c r="I34" s="226">
        <v>0</v>
      </c>
      <c r="J34" s="227"/>
      <c r="K34" s="226">
        <v>0</v>
      </c>
      <c r="L34" s="227"/>
      <c r="M34" s="226">
        <v>0</v>
      </c>
      <c r="N34" s="227"/>
      <c r="O34" s="226">
        <v>0</v>
      </c>
      <c r="P34" s="231"/>
      <c r="Q34" s="226">
        <v>0</v>
      </c>
      <c r="R34" s="231"/>
      <c r="S34" s="226">
        <v>0</v>
      </c>
      <c r="T34" s="231"/>
      <c r="U34" s="226">
        <f>O34+I34+C34</f>
        <v>1893</v>
      </c>
      <c r="V34" s="231"/>
      <c r="W34" s="226">
        <f>Q34+K34+E34</f>
        <v>1648</v>
      </c>
      <c r="X34" s="227"/>
      <c r="Y34" s="226">
        <f>S34+M34+G34</f>
        <v>1625</v>
      </c>
      <c r="Z34" s="130"/>
    </row>
    <row r="35" spans="1:26" ht="22.5" x14ac:dyDescent="0.2">
      <c r="A35" s="126" t="s">
        <v>361</v>
      </c>
      <c r="B35" s="121"/>
      <c r="C35" s="232">
        <v>0</v>
      </c>
      <c r="D35" s="233"/>
      <c r="E35" s="232">
        <v>0</v>
      </c>
      <c r="F35" s="233"/>
      <c r="G35" s="232">
        <v>0</v>
      </c>
      <c r="H35" s="233"/>
      <c r="I35" s="241">
        <v>33.299999999999997</v>
      </c>
      <c r="J35" s="233"/>
      <c r="K35" s="232">
        <v>29.9</v>
      </c>
      <c r="L35" s="233"/>
      <c r="M35" s="232">
        <v>28.9</v>
      </c>
      <c r="N35" s="233"/>
      <c r="O35" s="232">
        <v>0</v>
      </c>
      <c r="P35" s="234"/>
      <c r="Q35" s="232">
        <v>0</v>
      </c>
      <c r="R35" s="234"/>
      <c r="S35" s="232">
        <v>0</v>
      </c>
      <c r="T35" s="234"/>
      <c r="U35" s="241">
        <f>O35+I35+C35</f>
        <v>33.299999999999997</v>
      </c>
      <c r="V35" s="234"/>
      <c r="W35" s="232">
        <f>Q35+K35+E35</f>
        <v>29.9</v>
      </c>
      <c r="X35" s="233"/>
      <c r="Y35" s="232">
        <f>S35+M35+G35</f>
        <v>28.9</v>
      </c>
      <c r="Z35" s="138"/>
    </row>
    <row r="36" spans="1:26" ht="22.5" x14ac:dyDescent="0.2">
      <c r="A36" s="126" t="s">
        <v>362</v>
      </c>
      <c r="B36" s="121"/>
      <c r="C36" s="226">
        <v>0</v>
      </c>
      <c r="D36" s="227"/>
      <c r="E36" s="226">
        <v>0</v>
      </c>
      <c r="F36" s="227"/>
      <c r="G36" s="226">
        <v>0</v>
      </c>
      <c r="H36" s="227"/>
      <c r="I36" s="239">
        <v>408</v>
      </c>
      <c r="J36" s="227"/>
      <c r="K36" s="226">
        <v>296</v>
      </c>
      <c r="L36" s="227"/>
      <c r="M36" s="226">
        <v>277</v>
      </c>
      <c r="N36" s="227"/>
      <c r="O36" s="226">
        <v>0</v>
      </c>
      <c r="P36" s="231"/>
      <c r="Q36" s="226">
        <v>0</v>
      </c>
      <c r="R36" s="231"/>
      <c r="S36" s="226">
        <v>0</v>
      </c>
      <c r="T36" s="231"/>
      <c r="U36" s="239">
        <f>O36+I36+C36</f>
        <v>408</v>
      </c>
      <c r="V36" s="231"/>
      <c r="W36" s="226">
        <f>Q36+K36+E36</f>
        <v>296</v>
      </c>
      <c r="X36" s="227"/>
      <c r="Y36" s="226">
        <f>S36+M36+G36</f>
        <v>277</v>
      </c>
      <c r="Z36" s="137"/>
    </row>
    <row r="37" spans="1:26" x14ac:dyDescent="0.2">
      <c r="A37" s="121"/>
      <c r="B37" s="121"/>
      <c r="C37" s="139"/>
      <c r="D37" s="139"/>
      <c r="E37" s="139"/>
      <c r="F37" s="139"/>
      <c r="G37" s="139"/>
      <c r="H37" s="139"/>
      <c r="I37" s="139"/>
      <c r="J37" s="139"/>
      <c r="K37" s="139"/>
      <c r="L37" s="139"/>
      <c r="M37" s="139"/>
      <c r="N37" s="121"/>
      <c r="O37" s="140"/>
      <c r="P37" s="141"/>
      <c r="Q37" s="140"/>
      <c r="R37" s="141"/>
      <c r="S37" s="140"/>
      <c r="T37" s="141"/>
      <c r="U37" s="139"/>
      <c r="V37" s="142"/>
      <c r="W37" s="139"/>
      <c r="X37" s="142"/>
      <c r="Y37" s="139"/>
      <c r="Z37" s="142"/>
    </row>
    <row r="38" spans="1:26" x14ac:dyDescent="0.2">
      <c r="A38" s="126" t="s">
        <v>185</v>
      </c>
      <c r="B38" s="121"/>
      <c r="C38" s="143">
        <v>0.28999999999999998</v>
      </c>
      <c r="D38" s="139"/>
      <c r="E38" s="143">
        <v>0.26</v>
      </c>
      <c r="F38" s="139"/>
      <c r="G38" s="143">
        <v>0.27</v>
      </c>
      <c r="H38" s="139"/>
      <c r="I38" s="143">
        <v>0.33</v>
      </c>
      <c r="J38" s="139"/>
      <c r="K38" s="143">
        <v>0.34</v>
      </c>
      <c r="L38" s="139"/>
      <c r="M38" s="143">
        <v>0.3</v>
      </c>
      <c r="N38" s="121"/>
      <c r="O38" s="144" t="s">
        <v>220</v>
      </c>
      <c r="P38" s="121"/>
      <c r="Q38" s="144" t="s">
        <v>220</v>
      </c>
      <c r="R38" s="121"/>
      <c r="S38" s="144" t="s">
        <v>220</v>
      </c>
      <c r="T38" s="121"/>
      <c r="U38" s="143">
        <v>0.3</v>
      </c>
      <c r="V38" s="139"/>
      <c r="W38" s="143">
        <v>0.31</v>
      </c>
      <c r="X38" s="139"/>
      <c r="Y38" s="143">
        <v>0.28000000000000003</v>
      </c>
      <c r="Z38" s="139"/>
    </row>
    <row r="39" spans="1:26" x14ac:dyDescent="0.2">
      <c r="A39" s="145" t="s">
        <v>122</v>
      </c>
      <c r="B39" s="146"/>
      <c r="C39" s="146"/>
      <c r="D39" s="146"/>
      <c r="E39" s="146"/>
      <c r="F39" s="146"/>
      <c r="G39" s="146"/>
      <c r="H39" s="146"/>
      <c r="I39" s="146"/>
      <c r="J39" s="146"/>
      <c r="K39" s="146"/>
      <c r="L39" s="146"/>
      <c r="M39" s="146"/>
      <c r="N39" s="146"/>
      <c r="O39" s="146"/>
      <c r="P39" s="147"/>
      <c r="Q39" s="146"/>
      <c r="R39" s="147"/>
      <c r="S39" s="146"/>
      <c r="T39" s="147"/>
      <c r="U39" s="148"/>
      <c r="V39" s="147"/>
      <c r="W39" s="148"/>
      <c r="X39" s="147"/>
      <c r="Y39" s="148"/>
      <c r="Z39" s="147"/>
    </row>
    <row r="40" spans="1:26" x14ac:dyDescent="0.2">
      <c r="A40" s="126" t="s">
        <v>191</v>
      </c>
      <c r="B40" s="121"/>
      <c r="C40" s="121"/>
      <c r="D40" s="121"/>
      <c r="E40" s="121"/>
      <c r="F40" s="121"/>
      <c r="G40" s="121"/>
      <c r="H40" s="121"/>
      <c r="I40" s="121"/>
      <c r="J40" s="121"/>
      <c r="K40" s="121"/>
      <c r="L40" s="121"/>
      <c r="M40" s="121"/>
      <c r="N40" s="121"/>
      <c r="O40" s="121"/>
      <c r="P40" s="122"/>
      <c r="Q40" s="121"/>
      <c r="R40" s="122"/>
      <c r="S40" s="121"/>
      <c r="T40" s="122"/>
      <c r="U40" s="129">
        <v>195</v>
      </c>
      <c r="V40" s="137"/>
      <c r="W40" s="129">
        <v>207</v>
      </c>
      <c r="X40" s="137"/>
      <c r="Y40" s="129">
        <v>176</v>
      </c>
      <c r="Z40" s="137"/>
    </row>
    <row r="41" spans="1:26" x14ac:dyDescent="0.2">
      <c r="A41" s="121"/>
      <c r="B41" s="121"/>
      <c r="C41" s="121"/>
      <c r="D41" s="121"/>
      <c r="E41" s="121"/>
      <c r="F41" s="121"/>
      <c r="G41" s="121"/>
      <c r="H41" s="121"/>
      <c r="I41" s="121"/>
      <c r="J41" s="121"/>
      <c r="K41" s="121"/>
      <c r="L41" s="121"/>
      <c r="M41" s="121"/>
      <c r="N41" s="121"/>
      <c r="O41" s="121"/>
      <c r="P41" s="122"/>
      <c r="Q41" s="121"/>
      <c r="R41" s="122"/>
      <c r="S41" s="121"/>
      <c r="T41" s="122"/>
      <c r="U41" s="123"/>
      <c r="V41" s="122"/>
      <c r="W41" s="123"/>
      <c r="X41" s="122"/>
      <c r="Y41" s="123"/>
      <c r="Z41" s="122"/>
    </row>
    <row r="42" spans="1:26" ht="36.75" customHeight="1" x14ac:dyDescent="0.2">
      <c r="A42" s="305" t="s">
        <v>373</v>
      </c>
      <c r="B42" s="306"/>
      <c r="C42" s="306"/>
      <c r="D42" s="306"/>
      <c r="E42" s="306"/>
      <c r="F42" s="306"/>
      <c r="G42" s="306"/>
      <c r="H42" s="306"/>
      <c r="I42" s="306"/>
      <c r="J42" s="306"/>
      <c r="K42" s="306"/>
      <c r="L42" s="306"/>
      <c r="M42" s="306"/>
      <c r="N42" s="306"/>
      <c r="O42" s="306"/>
      <c r="P42" s="306"/>
      <c r="Q42" s="306"/>
      <c r="R42" s="306"/>
      <c r="S42" s="306"/>
      <c r="T42" s="306"/>
      <c r="U42" s="306"/>
      <c r="V42" s="306"/>
      <c r="W42" s="306"/>
      <c r="X42" s="306"/>
      <c r="Y42" s="306"/>
      <c r="Z42" s="306"/>
    </row>
    <row r="43" spans="1:26" ht="27" customHeight="1" x14ac:dyDescent="0.2">
      <c r="A43" s="305" t="s">
        <v>187</v>
      </c>
      <c r="B43" s="306"/>
      <c r="C43" s="306"/>
      <c r="D43" s="306"/>
      <c r="E43" s="306"/>
      <c r="F43" s="306"/>
      <c r="G43" s="306"/>
      <c r="H43" s="306"/>
      <c r="I43" s="306"/>
      <c r="J43" s="306"/>
      <c r="K43" s="306"/>
      <c r="L43" s="306"/>
      <c r="M43" s="306"/>
      <c r="N43" s="306"/>
      <c r="O43" s="306"/>
      <c r="P43" s="306"/>
      <c r="Q43" s="306"/>
      <c r="R43" s="306"/>
      <c r="S43" s="306"/>
      <c r="T43" s="306"/>
      <c r="U43" s="306"/>
      <c r="V43" s="306"/>
      <c r="W43" s="306"/>
      <c r="X43" s="306"/>
      <c r="Y43" s="306"/>
      <c r="Z43" s="306"/>
    </row>
    <row r="44" spans="1:26" x14ac:dyDescent="0.2">
      <c r="A44" s="305" t="s">
        <v>371</v>
      </c>
      <c r="B44" s="306"/>
      <c r="C44" s="306"/>
      <c r="D44" s="306"/>
      <c r="E44" s="306"/>
      <c r="F44" s="306"/>
      <c r="G44" s="306"/>
      <c r="H44" s="306"/>
      <c r="I44" s="306"/>
      <c r="J44" s="306"/>
      <c r="K44" s="306"/>
      <c r="L44" s="306"/>
      <c r="M44" s="306"/>
      <c r="N44" s="306"/>
      <c r="O44" s="306"/>
      <c r="P44" s="306"/>
      <c r="Q44" s="306"/>
      <c r="R44" s="306"/>
      <c r="S44" s="306"/>
      <c r="T44" s="306"/>
      <c r="U44" s="306"/>
      <c r="V44" s="306"/>
      <c r="W44" s="306"/>
      <c r="X44" s="306"/>
      <c r="Y44" s="306"/>
      <c r="Z44" s="306"/>
    </row>
    <row r="45" spans="1:26" ht="23.25" customHeight="1" x14ac:dyDescent="0.2">
      <c r="A45" s="305" t="s">
        <v>372</v>
      </c>
      <c r="B45" s="306"/>
      <c r="C45" s="306"/>
      <c r="D45" s="306"/>
      <c r="E45" s="306"/>
      <c r="F45" s="306"/>
      <c r="G45" s="306"/>
      <c r="H45" s="306"/>
      <c r="I45" s="306"/>
      <c r="J45" s="306"/>
      <c r="K45" s="306"/>
      <c r="L45" s="306"/>
      <c r="M45" s="306"/>
      <c r="N45" s="306"/>
      <c r="O45" s="306"/>
      <c r="P45" s="306"/>
      <c r="Q45" s="306"/>
      <c r="R45" s="306"/>
      <c r="S45" s="306"/>
      <c r="T45" s="306"/>
      <c r="U45" s="306"/>
      <c r="V45" s="306"/>
      <c r="W45" s="306"/>
      <c r="X45" s="306"/>
      <c r="Y45" s="306"/>
      <c r="Z45" s="306"/>
    </row>
    <row r="46" spans="1:26" x14ac:dyDescent="0.2">
      <c r="A46" s="305" t="s">
        <v>221</v>
      </c>
      <c r="B46" s="307"/>
      <c r="C46" s="307"/>
      <c r="D46" s="307"/>
      <c r="E46" s="307"/>
      <c r="F46" s="307"/>
      <c r="G46" s="307"/>
      <c r="H46" s="307"/>
      <c r="I46" s="307"/>
      <c r="J46" s="307"/>
      <c r="K46" s="307"/>
      <c r="L46" s="307"/>
      <c r="M46" s="307"/>
      <c r="N46" s="307"/>
      <c r="O46" s="307"/>
      <c r="P46" s="307"/>
      <c r="Q46" s="307"/>
      <c r="R46" s="307"/>
      <c r="S46" s="307"/>
      <c r="T46" s="307"/>
      <c r="U46" s="307"/>
      <c r="V46" s="307"/>
      <c r="W46" s="122"/>
      <c r="X46" s="121"/>
      <c r="Y46" s="121"/>
      <c r="Z46" s="121"/>
    </row>
    <row r="47" spans="1:26" x14ac:dyDescent="0.2">
      <c r="A47" s="304" t="s">
        <v>222</v>
      </c>
      <c r="B47" s="284"/>
      <c r="C47" s="284"/>
      <c r="D47" s="284"/>
      <c r="E47" s="284"/>
      <c r="F47" s="284"/>
      <c r="G47" s="284"/>
      <c r="H47" s="284"/>
      <c r="I47" s="284"/>
      <c r="J47" s="284"/>
      <c r="K47" s="284"/>
      <c r="L47" s="284"/>
      <c r="M47" s="284"/>
      <c r="N47" s="284"/>
      <c r="O47" s="284"/>
      <c r="P47" s="284"/>
      <c r="Q47" s="284"/>
      <c r="R47" s="284"/>
      <c r="S47" s="284"/>
      <c r="T47" s="284"/>
      <c r="U47" s="284"/>
      <c r="V47" s="284"/>
      <c r="W47" s="40"/>
      <c r="X47" s="39"/>
      <c r="Y47" s="41"/>
      <c r="Z47" s="39"/>
    </row>
  </sheetData>
  <mergeCells count="10">
    <mergeCell ref="C3:G3"/>
    <mergeCell ref="I3:M3"/>
    <mergeCell ref="O3:S3"/>
    <mergeCell ref="U3:Y3"/>
    <mergeCell ref="A47:V47"/>
    <mergeCell ref="A42:Z42"/>
    <mergeCell ref="A43:Z43"/>
    <mergeCell ref="A44:Z44"/>
    <mergeCell ref="A45:Z45"/>
    <mergeCell ref="A46:V46"/>
  </mergeCells>
  <pageMargins left="0.25" right="0.25" top="0.5" bottom="0.5" header="0" footer="0.25"/>
  <pageSetup scale="67" orientation="landscape" r:id="rId1"/>
  <headerFoot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Y47"/>
  <sheetViews>
    <sheetView workbookViewId="0">
      <selection activeCell="C8" sqref="C8"/>
    </sheetView>
  </sheetViews>
  <sheetFormatPr defaultColWidth="21.5" defaultRowHeight="12.75" x14ac:dyDescent="0.2"/>
  <cols>
    <col min="1" max="1" width="53.1640625" bestFit="1" customWidth="1"/>
    <col min="2" max="2" width="0.6640625" customWidth="1"/>
    <col min="3" max="3" width="10.1640625" bestFit="1" customWidth="1"/>
    <col min="4" max="4" width="0.6640625" customWidth="1"/>
    <col min="5" max="5" width="9.1640625" bestFit="1" customWidth="1"/>
    <col min="6" max="6" width="0.6640625" customWidth="1"/>
    <col min="7" max="7" width="9.1640625" bestFit="1" customWidth="1"/>
    <col min="8" max="8" width="0.6640625" customWidth="1"/>
    <col min="9" max="9" width="9.1640625" bestFit="1" customWidth="1"/>
    <col min="10" max="10" width="0.6640625" customWidth="1"/>
    <col min="11" max="11" width="10.1640625" bestFit="1" customWidth="1"/>
    <col min="12" max="12" width="0.6640625" customWidth="1"/>
    <col min="13" max="13" width="9.1640625" bestFit="1" customWidth="1"/>
    <col min="14" max="14" width="0.6640625" customWidth="1"/>
    <col min="15" max="15" width="9.1640625" bestFit="1" customWidth="1"/>
    <col min="16" max="16" width="0.6640625" customWidth="1"/>
    <col min="17" max="17" width="9.1640625" bestFit="1" customWidth="1"/>
    <col min="18" max="18" width="0.6640625" customWidth="1"/>
    <col min="19" max="19" width="10.1640625" bestFit="1" customWidth="1"/>
    <col min="20" max="20" width="0.6640625" customWidth="1"/>
    <col min="21" max="21" width="9.1640625" bestFit="1" customWidth="1"/>
    <col min="22" max="22" width="0.6640625" customWidth="1"/>
    <col min="23" max="23" width="9" bestFit="1" customWidth="1"/>
    <col min="24" max="24" width="0.6640625" customWidth="1"/>
    <col min="25" max="25" width="10.5" bestFit="1" customWidth="1"/>
  </cols>
  <sheetData>
    <row r="1" spans="1:25" x14ac:dyDescent="0.2">
      <c r="A1" s="66"/>
      <c r="B1" s="66"/>
      <c r="C1" s="66"/>
      <c r="D1" s="66"/>
      <c r="E1" s="66"/>
      <c r="F1" s="66"/>
      <c r="G1" s="66"/>
      <c r="H1" s="66"/>
      <c r="I1" s="66"/>
      <c r="J1" s="66"/>
      <c r="K1" s="66"/>
      <c r="L1" s="66"/>
      <c r="M1" s="66"/>
      <c r="N1" s="66"/>
      <c r="O1" s="66"/>
      <c r="P1" s="66"/>
      <c r="Q1" s="66"/>
      <c r="R1" s="66"/>
      <c r="S1" s="66"/>
      <c r="T1" s="66"/>
      <c r="U1" s="66"/>
      <c r="V1" s="66"/>
      <c r="W1" s="66"/>
      <c r="X1" s="66"/>
      <c r="Y1" s="66"/>
    </row>
    <row r="2" spans="1:25" x14ac:dyDescent="0.2">
      <c r="A2" s="84" t="s">
        <v>21</v>
      </c>
      <c r="B2" s="66"/>
      <c r="C2" s="66"/>
      <c r="D2" s="66"/>
      <c r="E2" s="66"/>
      <c r="F2" s="66"/>
      <c r="G2" s="66"/>
      <c r="H2" s="66"/>
      <c r="I2" s="66"/>
      <c r="J2" s="66"/>
      <c r="K2" s="66"/>
      <c r="L2" s="66"/>
      <c r="M2" s="66"/>
      <c r="N2" s="66"/>
      <c r="O2" s="66"/>
      <c r="P2" s="66"/>
      <c r="Q2" s="66"/>
      <c r="R2" s="66"/>
      <c r="S2" s="66"/>
      <c r="T2" s="66"/>
      <c r="U2" s="66"/>
      <c r="V2" s="66"/>
      <c r="W2" s="66"/>
      <c r="X2" s="66"/>
      <c r="Y2" s="66"/>
    </row>
    <row r="3" spans="1:25" x14ac:dyDescent="0.2">
      <c r="A3" s="84" t="s">
        <v>223</v>
      </c>
      <c r="B3" s="66"/>
      <c r="C3" s="66"/>
      <c r="D3" s="66"/>
      <c r="E3" s="66"/>
      <c r="F3" s="66"/>
      <c r="G3" s="66"/>
      <c r="H3" s="66"/>
      <c r="I3" s="66"/>
      <c r="J3" s="66"/>
      <c r="K3" s="66"/>
      <c r="L3" s="66"/>
      <c r="M3" s="66"/>
      <c r="N3" s="66"/>
      <c r="O3" s="66"/>
      <c r="P3" s="66"/>
      <c r="Q3" s="66"/>
      <c r="R3" s="66"/>
      <c r="S3" s="66"/>
      <c r="T3" s="66"/>
      <c r="U3" s="66"/>
      <c r="V3" s="66"/>
      <c r="W3" s="66"/>
      <c r="X3" s="66"/>
      <c r="Y3" s="66"/>
    </row>
    <row r="4" spans="1:25" x14ac:dyDescent="0.2">
      <c r="A4" s="66"/>
      <c r="B4" s="66"/>
      <c r="C4" s="66"/>
      <c r="D4" s="66"/>
      <c r="E4" s="66"/>
      <c r="F4" s="66"/>
      <c r="G4" s="66"/>
      <c r="H4" s="66"/>
      <c r="I4" s="66"/>
      <c r="J4" s="66"/>
      <c r="K4" s="66"/>
      <c r="L4" s="66"/>
      <c r="M4" s="66"/>
      <c r="N4" s="66"/>
      <c r="O4" s="66"/>
      <c r="P4" s="66"/>
      <c r="Q4" s="66"/>
      <c r="R4" s="66"/>
      <c r="S4" s="66"/>
      <c r="T4" s="66"/>
      <c r="U4" s="66"/>
      <c r="V4" s="66"/>
      <c r="W4" s="66"/>
      <c r="X4" s="66"/>
      <c r="Y4" s="66"/>
    </row>
    <row r="5" spans="1:25" x14ac:dyDescent="0.2">
      <c r="A5" s="66"/>
      <c r="B5" s="66"/>
      <c r="C5" s="66"/>
      <c r="D5" s="66"/>
      <c r="E5" s="66"/>
      <c r="F5" s="66"/>
      <c r="G5" s="66"/>
      <c r="H5" s="66"/>
      <c r="I5" s="66"/>
      <c r="J5" s="66"/>
      <c r="K5" s="66"/>
      <c r="L5" s="66"/>
      <c r="M5" s="66"/>
      <c r="N5" s="66"/>
      <c r="O5" s="66"/>
      <c r="P5" s="66"/>
      <c r="Q5" s="66"/>
      <c r="R5" s="66"/>
      <c r="S5" s="66"/>
      <c r="T5" s="66"/>
      <c r="U5" s="66"/>
      <c r="V5" s="66"/>
      <c r="W5" s="66"/>
      <c r="X5" s="66"/>
      <c r="Y5" s="66"/>
    </row>
    <row r="6" spans="1:25" s="78" customFormat="1" x14ac:dyDescent="0.2">
      <c r="A6" s="77"/>
      <c r="B6" s="77"/>
      <c r="C6" s="261">
        <v>2015</v>
      </c>
      <c r="D6" s="262"/>
      <c r="E6" s="262"/>
      <c r="F6" s="262"/>
      <c r="G6" s="262"/>
      <c r="H6" s="262"/>
      <c r="I6" s="262"/>
      <c r="J6" s="77"/>
      <c r="K6" s="261">
        <v>2016</v>
      </c>
      <c r="L6" s="262"/>
      <c r="M6" s="262"/>
      <c r="N6" s="262"/>
      <c r="O6" s="262"/>
      <c r="P6" s="262"/>
      <c r="Q6" s="262"/>
      <c r="R6" s="77"/>
      <c r="S6" s="263">
        <v>2017</v>
      </c>
      <c r="T6" s="260"/>
      <c r="U6" s="263"/>
      <c r="V6" s="263"/>
      <c r="W6" s="263"/>
      <c r="X6" s="263"/>
      <c r="Y6" s="260"/>
    </row>
    <row r="7" spans="1:25" s="78" customFormat="1" x14ac:dyDescent="0.2">
      <c r="A7" s="80" t="s">
        <v>65</v>
      </c>
      <c r="B7" s="77"/>
      <c r="C7" s="81" t="s">
        <v>60</v>
      </c>
      <c r="D7" s="79"/>
      <c r="E7" s="81" t="s">
        <v>61</v>
      </c>
      <c r="F7" s="79"/>
      <c r="G7" s="81" t="s">
        <v>62</v>
      </c>
      <c r="H7" s="79"/>
      <c r="I7" s="81" t="s">
        <v>63</v>
      </c>
      <c r="J7" s="79"/>
      <c r="K7" s="82" t="s">
        <v>60</v>
      </c>
      <c r="L7" s="83"/>
      <c r="M7" s="82" t="s">
        <v>61</v>
      </c>
      <c r="N7" s="83"/>
      <c r="O7" s="82" t="s">
        <v>62</v>
      </c>
      <c r="P7" s="83"/>
      <c r="Q7" s="82" t="s">
        <v>63</v>
      </c>
      <c r="R7" s="77"/>
      <c r="S7" s="82" t="s">
        <v>60</v>
      </c>
      <c r="T7" s="83"/>
      <c r="U7" s="82" t="s">
        <v>61</v>
      </c>
      <c r="V7" s="83"/>
      <c r="W7" s="82" t="s">
        <v>62</v>
      </c>
      <c r="X7" s="83"/>
      <c r="Y7" s="82" t="s">
        <v>63</v>
      </c>
    </row>
    <row r="8" spans="1:25" x14ac:dyDescent="0.2">
      <c r="A8" s="66"/>
      <c r="B8" s="66"/>
      <c r="C8" s="66"/>
      <c r="D8" s="66"/>
      <c r="E8" s="66"/>
      <c r="F8" s="66"/>
      <c r="G8" s="66"/>
      <c r="H8" s="66"/>
      <c r="I8" s="66"/>
      <c r="J8" s="66"/>
      <c r="K8" s="66"/>
      <c r="L8" s="66"/>
      <c r="M8" s="66"/>
      <c r="N8" s="66"/>
      <c r="O8" s="66"/>
      <c r="P8" s="66"/>
      <c r="Q8" s="66"/>
      <c r="R8" s="66"/>
      <c r="S8" s="66"/>
      <c r="T8" s="66"/>
      <c r="U8" s="66"/>
      <c r="V8" s="66"/>
      <c r="W8" s="66"/>
      <c r="X8" s="66"/>
      <c r="Y8" s="66"/>
    </row>
    <row r="9" spans="1:25" x14ac:dyDescent="0.2">
      <c r="A9" s="68" t="s">
        <v>224</v>
      </c>
      <c r="B9" s="66"/>
      <c r="C9" s="66"/>
      <c r="D9" s="66"/>
      <c r="E9" s="66"/>
      <c r="F9" s="66"/>
      <c r="G9" s="66"/>
      <c r="H9" s="66"/>
      <c r="I9" s="66"/>
      <c r="J9" s="66"/>
      <c r="K9" s="66"/>
      <c r="L9" s="66"/>
      <c r="M9" s="66"/>
      <c r="N9" s="66"/>
      <c r="O9" s="66"/>
      <c r="P9" s="66"/>
      <c r="Q9" s="66"/>
      <c r="R9" s="66"/>
      <c r="S9" s="66"/>
      <c r="T9" s="66"/>
      <c r="U9" s="66"/>
      <c r="V9" s="66"/>
      <c r="W9" s="66"/>
      <c r="X9" s="66"/>
      <c r="Y9" s="66"/>
    </row>
    <row r="10" spans="1:25" x14ac:dyDescent="0.2">
      <c r="A10" s="74" t="s">
        <v>225</v>
      </c>
      <c r="B10" s="66"/>
      <c r="C10" s="206">
        <v>111</v>
      </c>
      <c r="D10" s="210"/>
      <c r="E10" s="206">
        <v>110</v>
      </c>
      <c r="F10" s="210"/>
      <c r="G10" s="206">
        <v>103</v>
      </c>
      <c r="H10" s="210"/>
      <c r="I10" s="206">
        <v>102</v>
      </c>
      <c r="J10" s="210"/>
      <c r="K10" s="206">
        <v>99</v>
      </c>
      <c r="L10" s="210"/>
      <c r="M10" s="206">
        <v>97</v>
      </c>
      <c r="N10" s="210"/>
      <c r="O10" s="206">
        <v>93</v>
      </c>
      <c r="P10" s="210"/>
      <c r="Q10" s="206">
        <v>91</v>
      </c>
      <c r="R10" s="210"/>
      <c r="S10" s="206">
        <v>88</v>
      </c>
      <c r="T10" s="210"/>
      <c r="U10" s="206">
        <v>84</v>
      </c>
      <c r="V10" s="210"/>
      <c r="W10" s="206">
        <v>80</v>
      </c>
      <c r="X10" s="210"/>
      <c r="Y10" s="206">
        <v>78</v>
      </c>
    </row>
    <row r="11" spans="1:25" x14ac:dyDescent="0.2">
      <c r="A11" s="74" t="s">
        <v>226</v>
      </c>
      <c r="B11" s="66"/>
      <c r="C11" s="71">
        <v>12</v>
      </c>
      <c r="D11" s="66"/>
      <c r="E11" s="71">
        <v>11</v>
      </c>
      <c r="F11" s="66"/>
      <c r="G11" s="71">
        <v>12</v>
      </c>
      <c r="H11" s="72"/>
      <c r="I11" s="71">
        <v>11</v>
      </c>
      <c r="J11" s="72"/>
      <c r="K11" s="71">
        <v>11</v>
      </c>
      <c r="L11" s="72"/>
      <c r="M11" s="71">
        <v>10</v>
      </c>
      <c r="N11" s="72"/>
      <c r="O11" s="71">
        <v>7</v>
      </c>
      <c r="P11" s="72"/>
      <c r="Q11" s="71">
        <v>8</v>
      </c>
      <c r="R11" s="66"/>
      <c r="S11" s="71">
        <v>10</v>
      </c>
      <c r="T11" s="66"/>
      <c r="U11" s="71">
        <v>10</v>
      </c>
      <c r="V11" s="72"/>
      <c r="W11" s="71">
        <v>8</v>
      </c>
      <c r="X11" s="72"/>
      <c r="Y11" s="71">
        <v>7</v>
      </c>
    </row>
    <row r="12" spans="1:25" x14ac:dyDescent="0.2">
      <c r="A12" s="74" t="s">
        <v>227</v>
      </c>
      <c r="B12" s="66"/>
      <c r="C12" s="71">
        <v>1</v>
      </c>
      <c r="D12" s="66"/>
      <c r="E12" s="71">
        <v>1</v>
      </c>
      <c r="F12" s="66"/>
      <c r="G12" s="71">
        <v>1</v>
      </c>
      <c r="H12" s="72"/>
      <c r="I12" s="71">
        <v>2</v>
      </c>
      <c r="J12" s="72"/>
      <c r="K12" s="71">
        <v>2</v>
      </c>
      <c r="L12" s="72"/>
      <c r="M12" s="71">
        <v>2</v>
      </c>
      <c r="N12" s="72"/>
      <c r="O12" s="71">
        <v>1</v>
      </c>
      <c r="P12" s="72"/>
      <c r="Q12" s="71">
        <v>0</v>
      </c>
      <c r="R12" s="66"/>
      <c r="S12" s="71">
        <v>0</v>
      </c>
      <c r="T12" s="66"/>
      <c r="U12" s="71">
        <v>0</v>
      </c>
      <c r="V12" s="72"/>
      <c r="W12" s="71">
        <v>0</v>
      </c>
      <c r="X12" s="72"/>
      <c r="Y12" s="71">
        <v>1</v>
      </c>
    </row>
    <row r="13" spans="1:25" x14ac:dyDescent="0.2">
      <c r="A13" s="74" t="s">
        <v>228</v>
      </c>
      <c r="B13" s="66"/>
      <c r="C13" s="71">
        <v>0</v>
      </c>
      <c r="D13" s="66"/>
      <c r="E13" s="71">
        <v>0</v>
      </c>
      <c r="F13" s="66"/>
      <c r="G13" s="71">
        <v>0</v>
      </c>
      <c r="H13" s="72"/>
      <c r="I13" s="71">
        <v>0</v>
      </c>
      <c r="J13" s="72"/>
      <c r="K13" s="71">
        <v>0</v>
      </c>
      <c r="L13" s="72"/>
      <c r="M13" s="71">
        <v>4</v>
      </c>
      <c r="N13" s="72"/>
      <c r="O13" s="71">
        <v>4</v>
      </c>
      <c r="P13" s="72"/>
      <c r="Q13" s="71">
        <v>4</v>
      </c>
      <c r="R13" s="66"/>
      <c r="S13" s="71">
        <v>0</v>
      </c>
      <c r="T13" s="66"/>
      <c r="U13" s="71">
        <v>0</v>
      </c>
      <c r="V13" s="72"/>
      <c r="W13" s="71">
        <v>0</v>
      </c>
      <c r="X13" s="72"/>
      <c r="Y13" s="71">
        <v>0</v>
      </c>
    </row>
    <row r="14" spans="1:25" x14ac:dyDescent="0.2">
      <c r="A14" s="74" t="s">
        <v>229</v>
      </c>
      <c r="B14" s="66"/>
      <c r="C14" s="71">
        <v>0</v>
      </c>
      <c r="D14" s="66"/>
      <c r="E14" s="71">
        <v>0</v>
      </c>
      <c r="F14" s="66"/>
      <c r="G14" s="71">
        <v>0</v>
      </c>
      <c r="H14" s="72"/>
      <c r="I14" s="71">
        <v>0</v>
      </c>
      <c r="J14" s="72"/>
      <c r="K14" s="71">
        <v>5</v>
      </c>
      <c r="L14" s="72"/>
      <c r="M14" s="71">
        <v>0</v>
      </c>
      <c r="N14" s="72"/>
      <c r="O14" s="71">
        <v>0</v>
      </c>
      <c r="P14" s="72"/>
      <c r="Q14" s="71">
        <v>0</v>
      </c>
      <c r="R14" s="66"/>
      <c r="S14" s="71">
        <v>0</v>
      </c>
      <c r="T14" s="66"/>
      <c r="U14" s="71">
        <v>0</v>
      </c>
      <c r="V14" s="72"/>
      <c r="W14" s="71">
        <v>0</v>
      </c>
      <c r="X14" s="72"/>
      <c r="Y14" s="71">
        <v>0</v>
      </c>
    </row>
    <row r="15" spans="1:25" x14ac:dyDescent="0.2">
      <c r="A15" s="74" t="s">
        <v>230</v>
      </c>
      <c r="B15" s="66"/>
      <c r="C15" s="73">
        <v>0</v>
      </c>
      <c r="D15" s="66"/>
      <c r="E15" s="73">
        <v>0</v>
      </c>
      <c r="F15" s="66"/>
      <c r="G15" s="73">
        <v>0</v>
      </c>
      <c r="H15" s="72"/>
      <c r="I15" s="73">
        <v>171</v>
      </c>
      <c r="J15" s="72"/>
      <c r="K15" s="73">
        <v>171</v>
      </c>
      <c r="L15" s="72"/>
      <c r="M15" s="73">
        <v>171</v>
      </c>
      <c r="N15" s="72"/>
      <c r="O15" s="73">
        <v>0</v>
      </c>
      <c r="P15" s="72"/>
      <c r="Q15" s="73">
        <v>0</v>
      </c>
      <c r="R15" s="66"/>
      <c r="S15" s="73">
        <v>0</v>
      </c>
      <c r="T15" s="66"/>
      <c r="U15" s="73">
        <v>2</v>
      </c>
      <c r="V15" s="72"/>
      <c r="W15" s="73">
        <v>2</v>
      </c>
      <c r="X15" s="72"/>
      <c r="Y15" s="73">
        <v>0</v>
      </c>
    </row>
    <row r="16" spans="1:25" x14ac:dyDescent="0.2">
      <c r="A16" s="66"/>
      <c r="B16" s="66"/>
      <c r="C16" s="72"/>
      <c r="D16" s="66"/>
      <c r="E16" s="72"/>
      <c r="F16" s="66"/>
      <c r="G16" s="72"/>
      <c r="H16" s="72"/>
      <c r="I16" s="72"/>
      <c r="J16" s="72"/>
      <c r="K16" s="72"/>
      <c r="L16" s="72"/>
      <c r="M16" s="72"/>
      <c r="N16" s="72"/>
      <c r="O16" s="72"/>
      <c r="P16" s="72"/>
      <c r="Q16" s="72"/>
      <c r="R16" s="66"/>
      <c r="S16" s="72"/>
      <c r="T16" s="66"/>
      <c r="U16" s="72"/>
      <c r="V16" s="72"/>
      <c r="W16" s="72"/>
      <c r="X16" s="72"/>
      <c r="Y16" s="72"/>
    </row>
    <row r="17" spans="1:25" x14ac:dyDescent="0.2">
      <c r="A17" s="113" t="s">
        <v>231</v>
      </c>
      <c r="B17" s="66"/>
      <c r="C17" s="71">
        <f>SUM(C10:C15)</f>
        <v>124</v>
      </c>
      <c r="D17" s="72"/>
      <c r="E17" s="71">
        <f>SUM(E10:E15)</f>
        <v>122</v>
      </c>
      <c r="F17" s="72"/>
      <c r="G17" s="71">
        <f>SUM(G10:G15)</f>
        <v>116</v>
      </c>
      <c r="H17" s="72"/>
      <c r="I17" s="71">
        <f>SUM(I10:I15)</f>
        <v>286</v>
      </c>
      <c r="J17" s="72"/>
      <c r="K17" s="71">
        <v>288</v>
      </c>
      <c r="L17" s="72"/>
      <c r="M17" s="71">
        <v>284</v>
      </c>
      <c r="N17" s="72"/>
      <c r="O17" s="71">
        <v>105</v>
      </c>
      <c r="P17" s="72"/>
      <c r="Q17" s="71">
        <v>103</v>
      </c>
      <c r="R17" s="66"/>
      <c r="S17" s="71">
        <f>SUM(S10:S15)</f>
        <v>98</v>
      </c>
      <c r="T17" s="72"/>
      <c r="U17" s="71">
        <f>SUM(U10:U15)</f>
        <v>96</v>
      </c>
      <c r="V17" s="72"/>
      <c r="W17" s="71">
        <v>90</v>
      </c>
      <c r="X17" s="72"/>
      <c r="Y17" s="71">
        <v>86</v>
      </c>
    </row>
    <row r="18" spans="1:25" x14ac:dyDescent="0.2">
      <c r="A18" s="113" t="s">
        <v>232</v>
      </c>
      <c r="B18" s="66"/>
      <c r="C18" s="71">
        <v>4</v>
      </c>
      <c r="D18" s="66"/>
      <c r="E18" s="71">
        <v>5</v>
      </c>
      <c r="F18" s="66"/>
      <c r="G18" s="71">
        <v>7</v>
      </c>
      <c r="H18" s="72"/>
      <c r="I18" s="71">
        <v>6</v>
      </c>
      <c r="J18" s="72"/>
      <c r="K18" s="71">
        <v>4</v>
      </c>
      <c r="L18" s="72"/>
      <c r="M18" s="71">
        <v>5</v>
      </c>
      <c r="N18" s="72"/>
      <c r="O18" s="71">
        <v>4</v>
      </c>
      <c r="P18" s="72"/>
      <c r="Q18" s="71">
        <v>4</v>
      </c>
      <c r="R18" s="66"/>
      <c r="S18" s="71">
        <v>9</v>
      </c>
      <c r="T18" s="66"/>
      <c r="U18" s="71">
        <v>4</v>
      </c>
      <c r="V18" s="72"/>
      <c r="W18" s="71">
        <v>4</v>
      </c>
      <c r="X18" s="72"/>
      <c r="Y18" s="71">
        <v>4</v>
      </c>
    </row>
    <row r="19" spans="1:25" x14ac:dyDescent="0.2">
      <c r="A19" s="66"/>
      <c r="B19" s="66"/>
      <c r="C19" s="66"/>
      <c r="D19" s="66"/>
      <c r="E19" s="66"/>
      <c r="F19" s="66"/>
      <c r="G19" s="66"/>
      <c r="H19" s="66"/>
      <c r="I19" s="66"/>
      <c r="J19" s="66"/>
      <c r="K19" s="66"/>
      <c r="L19" s="66"/>
      <c r="M19" s="66"/>
      <c r="N19" s="66"/>
      <c r="O19" s="66"/>
      <c r="P19" s="66"/>
      <c r="Q19" s="66"/>
      <c r="R19" s="66"/>
      <c r="S19" s="66"/>
      <c r="T19" s="66"/>
      <c r="U19" s="66"/>
      <c r="V19" s="66"/>
      <c r="W19" s="66"/>
      <c r="X19" s="66"/>
      <c r="Y19" s="66"/>
    </row>
    <row r="20" spans="1:25" x14ac:dyDescent="0.2">
      <c r="A20" s="116" t="s">
        <v>345</v>
      </c>
      <c r="B20" s="66"/>
      <c r="C20" s="211">
        <f>C17+C18</f>
        <v>128</v>
      </c>
      <c r="D20" s="210"/>
      <c r="E20" s="211">
        <f>E17+E18</f>
        <v>127</v>
      </c>
      <c r="F20" s="210"/>
      <c r="G20" s="211">
        <f>G17+G18</f>
        <v>123</v>
      </c>
      <c r="H20" s="210"/>
      <c r="I20" s="211">
        <f>I17+I18</f>
        <v>292</v>
      </c>
      <c r="J20" s="210"/>
      <c r="K20" s="211">
        <v>292</v>
      </c>
      <c r="L20" s="210"/>
      <c r="M20" s="211">
        <v>289</v>
      </c>
      <c r="N20" s="210"/>
      <c r="O20" s="211">
        <v>109</v>
      </c>
      <c r="P20" s="210"/>
      <c r="Q20" s="211">
        <v>107</v>
      </c>
      <c r="R20" s="210"/>
      <c r="S20" s="211">
        <f>S17+S18</f>
        <v>107</v>
      </c>
      <c r="T20" s="212"/>
      <c r="U20" s="211">
        <f>U17+U18</f>
        <v>100</v>
      </c>
      <c r="V20" s="210"/>
      <c r="W20" s="211">
        <v>94</v>
      </c>
      <c r="X20" s="210"/>
      <c r="Y20" s="211">
        <v>90</v>
      </c>
    </row>
    <row r="21" spans="1:25" x14ac:dyDescent="0.2">
      <c r="A21" s="66"/>
      <c r="B21" s="66"/>
      <c r="C21" s="66"/>
      <c r="D21" s="66"/>
      <c r="E21" s="66"/>
      <c r="F21" s="66"/>
      <c r="G21" s="66"/>
      <c r="H21" s="66"/>
      <c r="I21" s="66"/>
      <c r="J21" s="66"/>
      <c r="K21" s="66"/>
      <c r="L21" s="66"/>
      <c r="M21" s="66"/>
      <c r="N21" s="66"/>
      <c r="O21" s="66"/>
      <c r="P21" s="66"/>
      <c r="Q21" s="66"/>
      <c r="R21" s="66"/>
      <c r="S21" s="66"/>
      <c r="T21" s="66"/>
      <c r="U21" s="66"/>
      <c r="V21" s="66"/>
      <c r="W21" s="66"/>
      <c r="X21" s="66"/>
      <c r="Y21" s="66"/>
    </row>
    <row r="22" spans="1:25" x14ac:dyDescent="0.2">
      <c r="A22" s="68" t="s">
        <v>233</v>
      </c>
      <c r="B22" s="66"/>
      <c r="C22" s="107">
        <v>2.0999999999999999E-3</v>
      </c>
      <c r="D22" s="76"/>
      <c r="E22" s="107">
        <v>2E-3</v>
      </c>
      <c r="F22" s="76"/>
      <c r="G22" s="107">
        <v>2E-3</v>
      </c>
      <c r="H22" s="108"/>
      <c r="I22" s="107">
        <v>4.5999999999999999E-3</v>
      </c>
      <c r="J22" s="108"/>
      <c r="K22" s="107">
        <v>4.7999999999999996E-3</v>
      </c>
      <c r="L22" s="108"/>
      <c r="M22" s="107">
        <v>4.4999999999999997E-3</v>
      </c>
      <c r="N22" s="108"/>
      <c r="O22" s="107">
        <v>1.6999999999999999E-3</v>
      </c>
      <c r="P22" s="108"/>
      <c r="Q22" s="107">
        <v>1.6999999999999999E-3</v>
      </c>
      <c r="R22" s="76"/>
      <c r="S22" s="107">
        <v>1.8E-3</v>
      </c>
      <c r="T22" s="76"/>
      <c r="U22" s="107">
        <v>1.6000000000000001E-3</v>
      </c>
      <c r="V22" s="108"/>
      <c r="W22" s="107">
        <v>1.6000000000000001E-3</v>
      </c>
      <c r="X22" s="108"/>
      <c r="Y22" s="107">
        <v>1.5E-3</v>
      </c>
    </row>
    <row r="23" spans="1:25" x14ac:dyDescent="0.2">
      <c r="A23" s="68" t="s">
        <v>234</v>
      </c>
      <c r="B23" s="66"/>
      <c r="C23" s="107">
        <v>3.0000000000000001E-3</v>
      </c>
      <c r="D23" s="76"/>
      <c r="E23" s="107">
        <v>3.0000000000000001E-3</v>
      </c>
      <c r="F23" s="76"/>
      <c r="G23" s="107">
        <v>2.8E-3</v>
      </c>
      <c r="H23" s="108"/>
      <c r="I23" s="107">
        <v>6.7000000000000002E-3</v>
      </c>
      <c r="J23" s="108"/>
      <c r="K23" s="107">
        <v>6.8999999999999999E-3</v>
      </c>
      <c r="L23" s="108"/>
      <c r="M23" s="107">
        <v>6.3E-3</v>
      </c>
      <c r="N23" s="108"/>
      <c r="O23" s="107">
        <v>2.3E-3</v>
      </c>
      <c r="P23" s="108"/>
      <c r="Q23" s="107">
        <v>2.3E-3</v>
      </c>
      <c r="R23" s="76"/>
      <c r="S23" s="107">
        <v>2.3999999999999998E-3</v>
      </c>
      <c r="T23" s="76"/>
      <c r="U23" s="107">
        <v>2.0999999999999999E-3</v>
      </c>
      <c r="V23" s="108"/>
      <c r="W23" s="107">
        <v>2.0999999999999999E-3</v>
      </c>
      <c r="X23" s="108"/>
      <c r="Y23" s="107">
        <v>1.5E-3</v>
      </c>
    </row>
    <row r="24" spans="1:25" x14ac:dyDescent="0.2">
      <c r="A24" s="68" t="s">
        <v>235</v>
      </c>
      <c r="B24" s="66"/>
      <c r="C24" s="207">
        <v>1.532</v>
      </c>
      <c r="D24" s="208"/>
      <c r="E24" s="207">
        <v>1.5</v>
      </c>
      <c r="F24" s="208"/>
      <c r="G24" s="207">
        <v>1.56</v>
      </c>
      <c r="H24" s="208"/>
      <c r="I24" s="207">
        <v>0.54900000000000004</v>
      </c>
      <c r="J24" s="208"/>
      <c r="K24" s="207">
        <v>0.56299999999999994</v>
      </c>
      <c r="L24" s="208"/>
      <c r="M24" s="207">
        <v>0.55600000000000005</v>
      </c>
      <c r="N24" s="208"/>
      <c r="O24" s="207">
        <v>1.41</v>
      </c>
      <c r="P24" s="208"/>
      <c r="Q24" s="207">
        <v>1.641</v>
      </c>
      <c r="R24" s="208"/>
      <c r="S24" s="207">
        <v>1.673</v>
      </c>
      <c r="T24" s="208"/>
      <c r="U24" s="207">
        <v>1.7190000000000001</v>
      </c>
      <c r="V24" s="208"/>
      <c r="W24" s="207">
        <v>1.7889999999999999</v>
      </c>
      <c r="X24" s="208"/>
      <c r="Y24" s="209">
        <v>1.849</v>
      </c>
    </row>
    <row r="25" spans="1:25" x14ac:dyDescent="0.2">
      <c r="A25" s="68" t="s">
        <v>236</v>
      </c>
      <c r="B25" s="66"/>
      <c r="C25" s="207">
        <v>1.484</v>
      </c>
      <c r="D25" s="208"/>
      <c r="E25" s="207">
        <v>1.4410000000000001</v>
      </c>
      <c r="F25" s="208"/>
      <c r="G25" s="207">
        <v>1.472</v>
      </c>
      <c r="H25" s="208"/>
      <c r="I25" s="207">
        <v>0.53800000000000003</v>
      </c>
      <c r="J25" s="208"/>
      <c r="K25" s="207">
        <v>0.55500000000000005</v>
      </c>
      <c r="L25" s="208"/>
      <c r="M25" s="207">
        <v>0.54700000000000004</v>
      </c>
      <c r="N25" s="208"/>
      <c r="O25" s="207">
        <v>1.3580000000000001</v>
      </c>
      <c r="P25" s="208"/>
      <c r="Q25" s="207">
        <v>1.579</v>
      </c>
      <c r="R25" s="208"/>
      <c r="S25" s="207">
        <v>1.5329999999999999</v>
      </c>
      <c r="T25" s="208"/>
      <c r="U25" s="207">
        <v>1.65</v>
      </c>
      <c r="V25" s="208"/>
      <c r="W25" s="207">
        <v>1.7130000000000001</v>
      </c>
      <c r="X25" s="208"/>
      <c r="Y25" s="209">
        <v>1.7669999999999999</v>
      </c>
    </row>
    <row r="26" spans="1:25" x14ac:dyDescent="0.2">
      <c r="A26" s="68" t="s">
        <v>237</v>
      </c>
      <c r="B26" s="66"/>
      <c r="C26" s="207">
        <v>2.282</v>
      </c>
      <c r="D26" s="208"/>
      <c r="E26" s="207">
        <v>2.2789999999999999</v>
      </c>
      <c r="F26" s="208"/>
      <c r="G26" s="207">
        <v>2.4140000000000001</v>
      </c>
      <c r="H26" s="208"/>
      <c r="I26" s="207">
        <v>0.96199999999999997</v>
      </c>
      <c r="J26" s="208"/>
      <c r="K26" s="207">
        <v>0.997</v>
      </c>
      <c r="L26" s="208"/>
      <c r="M26" s="207">
        <v>0.98599999999999999</v>
      </c>
      <c r="N26" s="208"/>
      <c r="O26" s="207">
        <v>2.61</v>
      </c>
      <c r="P26" s="208"/>
      <c r="Q26" s="207">
        <v>2.7280000000000002</v>
      </c>
      <c r="R26" s="208"/>
      <c r="S26" s="207">
        <v>2.8159999999999998</v>
      </c>
      <c r="T26" s="208"/>
      <c r="U26" s="207">
        <v>2.8130000000000002</v>
      </c>
      <c r="V26" s="208"/>
      <c r="W26" s="207">
        <v>2.944</v>
      </c>
      <c r="X26" s="208"/>
      <c r="Y26" s="209">
        <v>3.0350000000000001</v>
      </c>
    </row>
    <row r="27" spans="1:25" x14ac:dyDescent="0.2">
      <c r="A27" s="68" t="s">
        <v>238</v>
      </c>
      <c r="B27" s="66"/>
      <c r="C27" s="207">
        <v>2.2109999999999999</v>
      </c>
      <c r="D27" s="208"/>
      <c r="E27" s="207">
        <v>2.1890000000000001</v>
      </c>
      <c r="F27" s="208"/>
      <c r="G27" s="207">
        <v>2.2759999999999998</v>
      </c>
      <c r="H27" s="208"/>
      <c r="I27" s="207">
        <v>0.94199999999999995</v>
      </c>
      <c r="J27" s="208"/>
      <c r="K27" s="207">
        <v>0.98299999999999998</v>
      </c>
      <c r="L27" s="208"/>
      <c r="M27" s="207">
        <v>0.96899999999999997</v>
      </c>
      <c r="N27" s="208"/>
      <c r="O27" s="207">
        <v>2.5139999999999998</v>
      </c>
      <c r="P27" s="208"/>
      <c r="Q27" s="207">
        <v>2.6259999999999999</v>
      </c>
      <c r="R27" s="208"/>
      <c r="S27" s="207">
        <v>2.5790000000000002</v>
      </c>
      <c r="T27" s="208"/>
      <c r="U27" s="207">
        <v>2.7</v>
      </c>
      <c r="V27" s="208"/>
      <c r="W27" s="207">
        <v>2.819</v>
      </c>
      <c r="X27" s="208"/>
      <c r="Y27" s="209">
        <v>2.9</v>
      </c>
    </row>
    <row r="28" spans="1:25" x14ac:dyDescent="0.2">
      <c r="A28" s="66"/>
      <c r="B28" s="66"/>
      <c r="C28" s="66"/>
      <c r="D28" s="66"/>
      <c r="E28" s="66"/>
      <c r="F28" s="66"/>
      <c r="G28" s="66"/>
      <c r="H28" s="66"/>
      <c r="I28" s="66"/>
      <c r="J28" s="66"/>
      <c r="K28" s="66"/>
      <c r="L28" s="66"/>
      <c r="M28" s="66"/>
      <c r="N28" s="66"/>
      <c r="O28" s="66"/>
      <c r="P28" s="66"/>
      <c r="Q28" s="66"/>
      <c r="R28" s="66"/>
      <c r="S28" s="66"/>
      <c r="T28" s="66"/>
      <c r="U28" s="66"/>
      <c r="V28" s="66"/>
      <c r="W28" s="66"/>
      <c r="X28" s="66"/>
      <c r="Y28" s="66"/>
    </row>
    <row r="29" spans="1:25" ht="27.75" customHeight="1" x14ac:dyDescent="0.2">
      <c r="A29" s="256" t="s">
        <v>239</v>
      </c>
      <c r="B29" s="257"/>
      <c r="C29" s="257"/>
      <c r="D29" s="257"/>
      <c r="E29" s="257"/>
      <c r="F29" s="257"/>
      <c r="G29" s="257"/>
      <c r="H29" s="257"/>
      <c r="I29" s="257"/>
      <c r="J29" s="257"/>
      <c r="K29" s="257"/>
      <c r="L29" s="257"/>
      <c r="M29" s="257"/>
      <c r="N29" s="257"/>
      <c r="O29" s="257"/>
      <c r="P29" s="257"/>
      <c r="Q29" s="257"/>
      <c r="R29" s="259"/>
      <c r="S29" s="259"/>
      <c r="T29" s="257"/>
      <c r="U29" s="259"/>
      <c r="V29" s="259"/>
      <c r="W29" s="259"/>
      <c r="X29" s="259"/>
      <c r="Y29" s="257"/>
    </row>
    <row r="30" spans="1:25" x14ac:dyDescent="0.2">
      <c r="A30" s="68"/>
      <c r="B30" s="68"/>
      <c r="C30" s="68"/>
      <c r="D30" s="68"/>
      <c r="E30" s="68"/>
      <c r="F30" s="68"/>
      <c r="G30" s="68"/>
      <c r="H30" s="68"/>
      <c r="I30" s="68"/>
      <c r="J30" s="68"/>
      <c r="K30" s="68"/>
      <c r="L30" s="68"/>
      <c r="M30" s="68"/>
      <c r="N30" s="68"/>
      <c r="O30" s="68"/>
      <c r="P30" s="68"/>
      <c r="Q30" s="68"/>
      <c r="R30" s="68"/>
      <c r="S30" s="68"/>
      <c r="T30" s="68"/>
      <c r="U30" s="68"/>
      <c r="V30" s="68"/>
      <c r="W30" s="68"/>
      <c r="X30" s="68"/>
      <c r="Y30" s="68"/>
    </row>
    <row r="31" spans="1:25" x14ac:dyDescent="0.2">
      <c r="A31" s="68"/>
      <c r="B31" s="68"/>
      <c r="C31" s="68"/>
      <c r="D31" s="68"/>
      <c r="E31" s="68"/>
      <c r="F31" s="68"/>
      <c r="G31" s="68"/>
      <c r="H31" s="68"/>
      <c r="I31" s="68"/>
      <c r="J31" s="68"/>
      <c r="K31" s="68"/>
      <c r="L31" s="68"/>
      <c r="M31" s="68"/>
      <c r="N31" s="68"/>
      <c r="O31" s="68"/>
      <c r="P31" s="68"/>
      <c r="Q31" s="68"/>
      <c r="R31" s="68"/>
      <c r="S31" s="68"/>
      <c r="T31" s="68"/>
      <c r="U31" s="68"/>
      <c r="V31" s="68"/>
      <c r="W31" s="68"/>
      <c r="X31" s="68"/>
      <c r="Y31" s="68"/>
    </row>
    <row r="32" spans="1:25" x14ac:dyDescent="0.2">
      <c r="A32" s="68"/>
      <c r="B32" s="68"/>
      <c r="C32" s="68"/>
      <c r="D32" s="68"/>
      <c r="E32" s="68"/>
      <c r="F32" s="68"/>
      <c r="G32" s="68"/>
      <c r="H32" s="68"/>
      <c r="I32" s="68"/>
      <c r="J32" s="68"/>
      <c r="K32" s="68"/>
      <c r="L32" s="68"/>
      <c r="M32" s="68"/>
      <c r="N32" s="68"/>
      <c r="O32" s="68"/>
      <c r="P32" s="68"/>
      <c r="Q32" s="68"/>
      <c r="R32" s="68"/>
      <c r="S32" s="68"/>
      <c r="T32" s="68"/>
      <c r="U32" s="68"/>
      <c r="V32" s="68"/>
      <c r="W32" s="68"/>
      <c r="X32" s="68"/>
      <c r="Y32" s="68"/>
    </row>
    <row r="33" spans="1:25" x14ac:dyDescent="0.2">
      <c r="A33" s="68"/>
      <c r="B33" s="68"/>
      <c r="C33" s="68"/>
      <c r="D33" s="68"/>
      <c r="E33" s="68"/>
      <c r="F33" s="68"/>
      <c r="G33" s="68"/>
      <c r="H33" s="68"/>
      <c r="I33" s="68"/>
      <c r="J33" s="68"/>
      <c r="K33" s="68"/>
      <c r="L33" s="68"/>
      <c r="M33" s="68"/>
      <c r="N33" s="68"/>
      <c r="O33" s="68"/>
      <c r="P33" s="68"/>
      <c r="Q33" s="68"/>
      <c r="R33" s="68"/>
      <c r="S33" s="68"/>
      <c r="T33" s="68"/>
      <c r="U33" s="68"/>
      <c r="V33" s="68"/>
      <c r="W33" s="68"/>
      <c r="X33" s="68"/>
      <c r="Y33" s="68"/>
    </row>
    <row r="34" spans="1:25" x14ac:dyDescent="0.2">
      <c r="A34" s="68"/>
      <c r="B34" s="68"/>
      <c r="C34" s="68"/>
      <c r="D34" s="68"/>
      <c r="E34" s="68"/>
      <c r="F34" s="68"/>
      <c r="G34" s="68"/>
      <c r="H34" s="68"/>
      <c r="I34" s="68"/>
      <c r="J34" s="68"/>
      <c r="K34" s="68"/>
      <c r="L34" s="68"/>
      <c r="M34" s="68"/>
      <c r="N34" s="68"/>
      <c r="O34" s="68"/>
      <c r="P34" s="68"/>
      <c r="Q34" s="68"/>
      <c r="R34" s="68"/>
      <c r="S34" s="68"/>
      <c r="T34" s="68"/>
      <c r="U34" s="68"/>
      <c r="V34" s="68"/>
      <c r="W34" s="68"/>
      <c r="X34" s="68"/>
      <c r="Y34" s="68"/>
    </row>
    <row r="35" spans="1:25" x14ac:dyDescent="0.2">
      <c r="A35" s="68"/>
      <c r="B35" s="68"/>
      <c r="C35" s="68"/>
      <c r="D35" s="68"/>
      <c r="E35" s="68"/>
      <c r="F35" s="68"/>
      <c r="G35" s="68"/>
      <c r="H35" s="68"/>
      <c r="I35" s="68"/>
      <c r="J35" s="68"/>
      <c r="K35" s="68"/>
      <c r="L35" s="68"/>
      <c r="M35" s="68"/>
      <c r="N35" s="68"/>
      <c r="O35" s="68"/>
      <c r="P35" s="68"/>
      <c r="Q35" s="68"/>
      <c r="R35" s="68"/>
      <c r="S35" s="68"/>
      <c r="T35" s="68"/>
      <c r="U35" s="68"/>
      <c r="V35" s="68"/>
      <c r="W35" s="68"/>
      <c r="X35" s="68"/>
      <c r="Y35" s="68"/>
    </row>
    <row r="36" spans="1:25" x14ac:dyDescent="0.2">
      <c r="A36" s="68"/>
      <c r="B36" s="68"/>
      <c r="C36" s="68"/>
      <c r="D36" s="68"/>
      <c r="E36" s="68"/>
      <c r="F36" s="68"/>
      <c r="G36" s="68"/>
      <c r="H36" s="68"/>
      <c r="I36" s="68"/>
      <c r="J36" s="68"/>
      <c r="K36" s="68"/>
      <c r="L36" s="68"/>
      <c r="M36" s="68"/>
      <c r="N36" s="68"/>
      <c r="O36" s="68"/>
      <c r="P36" s="68"/>
      <c r="Q36" s="68"/>
      <c r="R36" s="68"/>
      <c r="S36" s="68"/>
      <c r="T36" s="68"/>
      <c r="U36" s="68"/>
      <c r="V36" s="68"/>
      <c r="W36" s="68"/>
      <c r="X36" s="68"/>
      <c r="Y36" s="68"/>
    </row>
    <row r="37" spans="1:25" x14ac:dyDescent="0.2">
      <c r="A37" s="68"/>
      <c r="B37" s="68"/>
      <c r="C37" s="68"/>
      <c r="D37" s="68"/>
      <c r="E37" s="68"/>
      <c r="F37" s="68"/>
      <c r="G37" s="68"/>
      <c r="H37" s="68"/>
      <c r="I37" s="68"/>
      <c r="J37" s="68"/>
      <c r="K37" s="68"/>
      <c r="L37" s="68"/>
      <c r="M37" s="68"/>
      <c r="N37" s="68"/>
      <c r="O37" s="68"/>
      <c r="P37" s="68"/>
      <c r="Q37" s="68"/>
      <c r="R37" s="68"/>
      <c r="S37" s="68"/>
      <c r="T37" s="68"/>
      <c r="U37" s="68"/>
      <c r="V37" s="68"/>
      <c r="W37" s="68"/>
      <c r="X37" s="68"/>
      <c r="Y37" s="68"/>
    </row>
    <row r="38" spans="1:25" x14ac:dyDescent="0.2">
      <c r="A38" s="68"/>
      <c r="B38" s="68"/>
      <c r="C38" s="68"/>
      <c r="D38" s="68"/>
      <c r="E38" s="68"/>
      <c r="F38" s="68"/>
      <c r="G38" s="68"/>
      <c r="H38" s="68"/>
      <c r="I38" s="68"/>
      <c r="J38" s="68"/>
      <c r="K38" s="68"/>
      <c r="L38" s="68"/>
      <c r="M38" s="68"/>
      <c r="N38" s="68"/>
      <c r="O38" s="68"/>
      <c r="P38" s="68"/>
      <c r="Q38" s="68"/>
      <c r="R38" s="68"/>
      <c r="S38" s="68"/>
      <c r="T38" s="68"/>
      <c r="U38" s="68"/>
      <c r="V38" s="68"/>
      <c r="W38" s="68"/>
      <c r="X38" s="68"/>
      <c r="Y38" s="68"/>
    </row>
    <row r="39" spans="1:25" x14ac:dyDescent="0.2">
      <c r="A39" s="68"/>
      <c r="B39" s="68"/>
      <c r="C39" s="68"/>
      <c r="D39" s="68"/>
      <c r="E39" s="68"/>
      <c r="F39" s="68"/>
      <c r="G39" s="68"/>
      <c r="H39" s="68"/>
      <c r="I39" s="68"/>
      <c r="J39" s="68"/>
      <c r="K39" s="68"/>
      <c r="L39" s="68"/>
      <c r="M39" s="68"/>
      <c r="N39" s="68"/>
      <c r="O39" s="68"/>
      <c r="P39" s="68"/>
      <c r="Q39" s="68"/>
      <c r="R39" s="68"/>
      <c r="S39" s="68"/>
      <c r="T39" s="68"/>
      <c r="U39" s="68"/>
      <c r="V39" s="68"/>
      <c r="W39" s="68"/>
      <c r="X39" s="68"/>
      <c r="Y39" s="68"/>
    </row>
    <row r="40" spans="1:25" x14ac:dyDescent="0.2">
      <c r="A40" s="68"/>
      <c r="B40" s="68"/>
      <c r="C40" s="68"/>
      <c r="D40" s="68"/>
      <c r="E40" s="68"/>
      <c r="F40" s="68"/>
      <c r="G40" s="68"/>
      <c r="H40" s="68"/>
      <c r="I40" s="68"/>
      <c r="J40" s="68"/>
      <c r="K40" s="68"/>
      <c r="L40" s="68"/>
      <c r="M40" s="68"/>
      <c r="N40" s="68"/>
      <c r="O40" s="68"/>
      <c r="P40" s="68"/>
      <c r="Q40" s="68"/>
      <c r="R40" s="68"/>
      <c r="S40" s="68"/>
      <c r="T40" s="68"/>
      <c r="U40" s="68"/>
      <c r="V40" s="68"/>
      <c r="W40" s="68"/>
      <c r="X40" s="68"/>
      <c r="Y40" s="68"/>
    </row>
    <row r="41" spans="1:25" x14ac:dyDescent="0.2">
      <c r="A41" s="68"/>
      <c r="B41" s="68"/>
      <c r="C41" s="68"/>
      <c r="D41" s="68"/>
      <c r="E41" s="68"/>
      <c r="F41" s="68"/>
      <c r="G41" s="68"/>
      <c r="H41" s="68"/>
      <c r="I41" s="68"/>
      <c r="J41" s="68"/>
      <c r="K41" s="68"/>
      <c r="L41" s="68"/>
      <c r="M41" s="68"/>
      <c r="N41" s="68"/>
      <c r="O41" s="68"/>
      <c r="P41" s="68"/>
      <c r="Q41" s="68"/>
      <c r="R41" s="68"/>
      <c r="S41" s="68"/>
      <c r="T41" s="68"/>
      <c r="U41" s="68"/>
      <c r="V41" s="68"/>
      <c r="W41" s="68"/>
      <c r="X41" s="68"/>
      <c r="Y41" s="68"/>
    </row>
    <row r="42" spans="1:25" x14ac:dyDescent="0.2">
      <c r="A42" s="68"/>
      <c r="B42" s="68"/>
      <c r="C42" s="68"/>
      <c r="D42" s="68"/>
      <c r="E42" s="68"/>
      <c r="F42" s="68"/>
      <c r="G42" s="68"/>
      <c r="H42" s="68"/>
      <c r="I42" s="68"/>
      <c r="J42" s="68"/>
      <c r="K42" s="68"/>
      <c r="L42" s="68"/>
      <c r="M42" s="68"/>
      <c r="N42" s="68"/>
      <c r="O42" s="68"/>
      <c r="P42" s="68"/>
      <c r="Q42" s="68"/>
      <c r="R42" s="68"/>
      <c r="S42" s="68"/>
      <c r="T42" s="68"/>
      <c r="U42" s="68"/>
      <c r="V42" s="68"/>
      <c r="W42" s="68"/>
      <c r="X42" s="68"/>
      <c r="Y42" s="68"/>
    </row>
    <row r="43" spans="1:25" x14ac:dyDescent="0.2">
      <c r="A43" s="68"/>
      <c r="B43" s="68"/>
      <c r="C43" s="68"/>
      <c r="D43" s="68"/>
      <c r="E43" s="68"/>
      <c r="F43" s="68"/>
      <c r="G43" s="68"/>
      <c r="H43" s="68"/>
      <c r="I43" s="68"/>
      <c r="J43" s="68"/>
      <c r="K43" s="68"/>
      <c r="L43" s="68"/>
      <c r="M43" s="68"/>
      <c r="N43" s="68"/>
      <c r="O43" s="68"/>
      <c r="P43" s="68"/>
      <c r="Q43" s="68"/>
      <c r="R43" s="68"/>
      <c r="S43" s="68"/>
      <c r="T43" s="68"/>
      <c r="U43" s="68"/>
      <c r="V43" s="68"/>
      <c r="W43" s="68"/>
      <c r="X43" s="68"/>
      <c r="Y43" s="68"/>
    </row>
    <row r="44" spans="1:25" x14ac:dyDescent="0.2">
      <c r="A44" s="68"/>
      <c r="B44" s="68"/>
      <c r="C44" s="68"/>
      <c r="D44" s="68"/>
      <c r="E44" s="68"/>
      <c r="F44" s="68"/>
      <c r="G44" s="68"/>
      <c r="H44" s="68"/>
      <c r="I44" s="68"/>
      <c r="J44" s="68"/>
      <c r="K44" s="68"/>
      <c r="L44" s="68"/>
      <c r="M44" s="68"/>
      <c r="N44" s="68"/>
      <c r="O44" s="68"/>
      <c r="P44" s="68"/>
      <c r="Q44" s="68"/>
      <c r="R44" s="68"/>
      <c r="S44" s="68"/>
      <c r="T44" s="68"/>
      <c r="U44" s="68"/>
      <c r="V44" s="68"/>
      <c r="W44" s="68"/>
      <c r="X44" s="68"/>
      <c r="Y44" s="68"/>
    </row>
    <row r="45" spans="1:25" x14ac:dyDescent="0.2">
      <c r="A45" s="68"/>
      <c r="B45" s="68"/>
      <c r="C45" s="68"/>
      <c r="D45" s="68"/>
      <c r="E45" s="68"/>
      <c r="F45" s="68"/>
      <c r="G45" s="68"/>
      <c r="H45" s="68"/>
      <c r="I45" s="68"/>
      <c r="J45" s="68"/>
      <c r="K45" s="68"/>
      <c r="L45" s="68"/>
      <c r="M45" s="68"/>
      <c r="N45" s="68"/>
      <c r="O45" s="68"/>
      <c r="P45" s="68"/>
      <c r="Q45" s="68"/>
      <c r="R45" s="68"/>
      <c r="S45" s="68"/>
      <c r="T45" s="68"/>
      <c r="U45" s="68"/>
      <c r="V45" s="68"/>
      <c r="W45" s="68"/>
      <c r="X45" s="68"/>
      <c r="Y45" s="68"/>
    </row>
    <row r="46" spans="1:25" x14ac:dyDescent="0.2">
      <c r="A46" s="68"/>
      <c r="B46" s="68"/>
      <c r="C46" s="68"/>
      <c r="D46" s="68"/>
      <c r="E46" s="68"/>
      <c r="F46" s="68"/>
      <c r="G46" s="68"/>
      <c r="H46" s="68"/>
      <c r="I46" s="68"/>
      <c r="J46" s="68"/>
      <c r="K46" s="68"/>
      <c r="L46" s="68"/>
      <c r="M46" s="68"/>
      <c r="N46" s="68"/>
      <c r="O46" s="68"/>
      <c r="P46" s="68"/>
      <c r="Q46" s="68"/>
      <c r="R46" s="68"/>
      <c r="S46" s="68"/>
      <c r="T46" s="68"/>
      <c r="U46" s="68"/>
      <c r="V46" s="68"/>
      <c r="W46" s="68"/>
      <c r="X46" s="68"/>
      <c r="Y46" s="68"/>
    </row>
    <row r="47" spans="1:25" x14ac:dyDescent="0.2">
      <c r="A47" s="68"/>
      <c r="B47" s="68"/>
      <c r="C47" s="68"/>
      <c r="D47" s="68"/>
      <c r="E47" s="68"/>
      <c r="F47" s="68"/>
      <c r="G47" s="68"/>
      <c r="H47" s="68"/>
      <c r="I47" s="68"/>
      <c r="J47" s="68"/>
      <c r="K47" s="68"/>
      <c r="L47" s="68"/>
      <c r="M47" s="68"/>
      <c r="N47" s="68"/>
      <c r="O47" s="68"/>
      <c r="P47" s="68"/>
      <c r="Q47" s="68"/>
      <c r="R47" s="68"/>
      <c r="S47" s="68"/>
      <c r="T47" s="68"/>
      <c r="U47" s="68"/>
      <c r="V47" s="68"/>
      <c r="W47" s="68"/>
      <c r="X47" s="68"/>
      <c r="Y47" s="68"/>
    </row>
  </sheetData>
  <mergeCells count="4">
    <mergeCell ref="C6:I6"/>
    <mergeCell ref="K6:Q6"/>
    <mergeCell ref="S6:Y6"/>
    <mergeCell ref="A29:Y29"/>
  </mergeCells>
  <pageMargins left="0.25" right="0.25" top="0.5" bottom="0.5" header="0" footer="0.25"/>
  <pageSetup scale="84" orientation="landscape"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Y47"/>
  <sheetViews>
    <sheetView workbookViewId="0">
      <selection activeCell="C8" sqref="C8"/>
    </sheetView>
  </sheetViews>
  <sheetFormatPr defaultColWidth="21.5" defaultRowHeight="12.75" x14ac:dyDescent="0.2"/>
  <cols>
    <col min="1" max="1" width="53.83203125" bestFit="1" customWidth="1"/>
    <col min="2" max="2" width="0.6640625" customWidth="1"/>
    <col min="3" max="3" width="10.83203125" customWidth="1"/>
    <col min="4" max="4" width="0.6640625" customWidth="1"/>
    <col min="5" max="5" width="9" bestFit="1" customWidth="1"/>
    <col min="6" max="6" width="0.6640625" customWidth="1"/>
    <col min="7" max="7" width="9" bestFit="1" customWidth="1"/>
    <col min="8" max="8" width="0.6640625" customWidth="1"/>
    <col min="9" max="9" width="9" bestFit="1" customWidth="1"/>
    <col min="10" max="10" width="0.6640625" customWidth="1"/>
    <col min="11" max="11" width="10.83203125" customWidth="1"/>
    <col min="12" max="12" width="0.6640625" customWidth="1"/>
    <col min="13" max="13" width="9" bestFit="1" customWidth="1"/>
    <col min="14" max="14" width="0.6640625" customWidth="1"/>
    <col min="15" max="15" width="9" bestFit="1" customWidth="1"/>
    <col min="16" max="16" width="0.6640625" customWidth="1"/>
    <col min="17" max="17" width="9" bestFit="1" customWidth="1"/>
    <col min="18" max="18" width="0.6640625" customWidth="1"/>
    <col min="19" max="19" width="10.83203125" customWidth="1"/>
    <col min="20" max="20" width="0.6640625" customWidth="1"/>
    <col min="21" max="21" width="9" bestFit="1" customWidth="1"/>
    <col min="22" max="22" width="0.6640625" customWidth="1"/>
    <col min="23" max="23" width="9" bestFit="1" customWidth="1"/>
    <col min="24" max="24" width="0.6640625" customWidth="1"/>
    <col min="25" max="25" width="9" bestFit="1" customWidth="1"/>
  </cols>
  <sheetData>
    <row r="1" spans="1:25" x14ac:dyDescent="0.2">
      <c r="A1" s="84" t="s">
        <v>21</v>
      </c>
      <c r="B1" s="89"/>
      <c r="C1" s="89"/>
      <c r="D1" s="89"/>
      <c r="E1" s="89"/>
      <c r="F1" s="89"/>
      <c r="G1" s="89"/>
      <c r="H1" s="89"/>
      <c r="I1" s="89"/>
      <c r="J1" s="159"/>
      <c r="K1" s="159"/>
      <c r="L1" s="159"/>
      <c r="M1" s="159"/>
      <c r="N1" s="159"/>
      <c r="O1" s="159"/>
      <c r="P1" s="159"/>
      <c r="Q1" s="159"/>
      <c r="R1" s="159"/>
      <c r="S1" s="159"/>
      <c r="T1" s="159"/>
      <c r="U1" s="159"/>
      <c r="V1" s="159"/>
      <c r="W1" s="159"/>
      <c r="X1" s="159"/>
      <c r="Y1" s="159"/>
    </row>
    <row r="2" spans="1:25" x14ac:dyDescent="0.2">
      <c r="A2" s="260" t="s">
        <v>240</v>
      </c>
      <c r="B2" s="257"/>
      <c r="C2" s="257"/>
      <c r="D2" s="257"/>
      <c r="E2" s="257"/>
      <c r="F2" s="257"/>
      <c r="G2" s="257"/>
      <c r="H2" s="257"/>
      <c r="I2" s="257"/>
      <c r="J2" s="159"/>
      <c r="K2" s="159"/>
      <c r="L2" s="159"/>
      <c r="M2" s="159"/>
      <c r="N2" s="159"/>
      <c r="O2" s="159"/>
      <c r="P2" s="159"/>
      <c r="Q2" s="159"/>
      <c r="R2" s="159"/>
      <c r="S2" s="159"/>
      <c r="T2" s="159"/>
      <c r="U2" s="159"/>
      <c r="V2" s="159"/>
      <c r="W2" s="159"/>
      <c r="X2" s="159"/>
      <c r="Y2" s="159"/>
    </row>
    <row r="3" spans="1:25" x14ac:dyDescent="0.2">
      <c r="A3" s="66"/>
      <c r="B3" s="159"/>
      <c r="C3" s="159"/>
      <c r="D3" s="159"/>
      <c r="E3" s="159"/>
      <c r="F3" s="159"/>
      <c r="G3" s="159"/>
      <c r="H3" s="159"/>
      <c r="I3" s="159"/>
      <c r="J3" s="159"/>
      <c r="K3" s="159"/>
      <c r="L3" s="159"/>
      <c r="M3" s="159"/>
      <c r="N3" s="159"/>
      <c r="O3" s="159"/>
      <c r="P3" s="159"/>
      <c r="Q3" s="159"/>
      <c r="R3" s="159"/>
      <c r="S3" s="159"/>
      <c r="T3" s="159"/>
      <c r="U3" s="159"/>
      <c r="V3" s="159"/>
      <c r="W3" s="159"/>
      <c r="X3" s="159"/>
      <c r="Y3" s="159"/>
    </row>
    <row r="4" spans="1:25" x14ac:dyDescent="0.2">
      <c r="A4" s="66"/>
      <c r="B4" s="159"/>
      <c r="C4" s="159"/>
      <c r="D4" s="159"/>
      <c r="E4" s="159"/>
      <c r="F4" s="159"/>
      <c r="G4" s="159"/>
      <c r="H4" s="159"/>
      <c r="I4" s="159"/>
      <c r="J4" s="159"/>
      <c r="K4" s="159"/>
      <c r="L4" s="159"/>
      <c r="M4" s="159"/>
      <c r="N4" s="159"/>
      <c r="O4" s="159"/>
      <c r="P4" s="159"/>
      <c r="Q4" s="159"/>
      <c r="R4" s="159"/>
      <c r="S4" s="159"/>
      <c r="T4" s="159"/>
      <c r="U4" s="159"/>
      <c r="V4" s="159"/>
      <c r="W4" s="159"/>
      <c r="X4" s="159"/>
      <c r="Y4" s="159"/>
    </row>
    <row r="5" spans="1:25" s="78" customFormat="1" x14ac:dyDescent="0.2">
      <c r="A5" s="77"/>
      <c r="B5" s="89"/>
      <c r="C5" s="261">
        <v>2015</v>
      </c>
      <c r="D5" s="262"/>
      <c r="E5" s="262"/>
      <c r="F5" s="262"/>
      <c r="G5" s="262"/>
      <c r="H5" s="262"/>
      <c r="I5" s="262"/>
      <c r="J5" s="77"/>
      <c r="K5" s="261">
        <v>2016</v>
      </c>
      <c r="L5" s="262"/>
      <c r="M5" s="262"/>
      <c r="N5" s="262"/>
      <c r="O5" s="262"/>
      <c r="P5" s="262"/>
      <c r="Q5" s="262"/>
      <c r="R5" s="77"/>
      <c r="S5" s="282" t="s">
        <v>110</v>
      </c>
      <c r="T5" s="260"/>
      <c r="U5" s="282" t="s">
        <v>111</v>
      </c>
      <c r="V5" s="282" t="s">
        <v>111</v>
      </c>
      <c r="W5" s="282" t="s">
        <v>111</v>
      </c>
      <c r="X5" s="282" t="s">
        <v>111</v>
      </c>
      <c r="Y5" s="260"/>
    </row>
    <row r="6" spans="1:25" s="78" customFormat="1" x14ac:dyDescent="0.2">
      <c r="A6" s="80" t="s">
        <v>65</v>
      </c>
      <c r="B6" s="89"/>
      <c r="C6" s="81" t="s">
        <v>60</v>
      </c>
      <c r="D6" s="79"/>
      <c r="E6" s="81" t="s">
        <v>61</v>
      </c>
      <c r="F6" s="79"/>
      <c r="G6" s="81" t="s">
        <v>62</v>
      </c>
      <c r="H6" s="79"/>
      <c r="I6" s="81" t="s">
        <v>63</v>
      </c>
      <c r="J6" s="79"/>
      <c r="K6" s="82" t="s">
        <v>60</v>
      </c>
      <c r="L6" s="83"/>
      <c r="M6" s="82" t="s">
        <v>61</v>
      </c>
      <c r="N6" s="83"/>
      <c r="O6" s="82" t="s">
        <v>62</v>
      </c>
      <c r="P6" s="83"/>
      <c r="Q6" s="82" t="s">
        <v>63</v>
      </c>
      <c r="R6" s="77"/>
      <c r="S6" s="82" t="s">
        <v>60</v>
      </c>
      <c r="T6" s="83"/>
      <c r="U6" s="82" t="s">
        <v>61</v>
      </c>
      <c r="V6" s="83"/>
      <c r="W6" s="82" t="s">
        <v>62</v>
      </c>
      <c r="X6" s="83"/>
      <c r="Y6" s="82" t="s">
        <v>63</v>
      </c>
    </row>
    <row r="7" spans="1:25" x14ac:dyDescent="0.2">
      <c r="A7" s="66"/>
      <c r="B7" s="159"/>
      <c r="C7" s="159"/>
      <c r="D7" s="159"/>
      <c r="E7" s="159"/>
      <c r="F7" s="159"/>
      <c r="G7" s="159"/>
      <c r="H7" s="159"/>
      <c r="I7" s="159"/>
      <c r="J7" s="159"/>
      <c r="K7" s="159"/>
      <c r="L7" s="159"/>
      <c r="M7" s="159"/>
      <c r="N7" s="159"/>
      <c r="O7" s="159"/>
      <c r="P7" s="159"/>
      <c r="Q7" s="159"/>
      <c r="R7" s="159"/>
      <c r="S7" s="159"/>
      <c r="T7" s="159"/>
      <c r="U7" s="159"/>
      <c r="V7" s="159"/>
      <c r="W7" s="159"/>
      <c r="X7" s="159"/>
      <c r="Y7" s="159"/>
    </row>
    <row r="8" spans="1:25" x14ac:dyDescent="0.2">
      <c r="A8" s="68" t="s">
        <v>241</v>
      </c>
      <c r="B8" s="159"/>
      <c r="C8" s="159"/>
      <c r="D8" s="159"/>
      <c r="E8" s="159"/>
      <c r="F8" s="159"/>
      <c r="G8" s="159"/>
      <c r="H8" s="159"/>
      <c r="I8" s="159"/>
      <c r="J8" s="159"/>
      <c r="K8" s="159"/>
      <c r="L8" s="159"/>
      <c r="M8" s="159"/>
      <c r="N8" s="159"/>
      <c r="O8" s="159"/>
      <c r="P8" s="159"/>
      <c r="Q8" s="159"/>
      <c r="R8" s="159"/>
      <c r="S8" s="159"/>
      <c r="T8" s="159"/>
      <c r="U8" s="159"/>
      <c r="V8" s="159"/>
      <c r="W8" s="159"/>
      <c r="X8" s="159"/>
      <c r="Y8" s="159"/>
    </row>
    <row r="9" spans="1:25" x14ac:dyDescent="0.2">
      <c r="A9" s="74" t="s">
        <v>242</v>
      </c>
      <c r="B9" s="159"/>
      <c r="C9" s="206">
        <v>191</v>
      </c>
      <c r="D9" s="213"/>
      <c r="E9" s="206">
        <f>C22</f>
        <v>190</v>
      </c>
      <c r="F9" s="210"/>
      <c r="G9" s="206">
        <f>E22</f>
        <v>183</v>
      </c>
      <c r="H9" s="210"/>
      <c r="I9" s="206">
        <f>G22</f>
        <v>181</v>
      </c>
      <c r="J9" s="210"/>
      <c r="K9" s="206">
        <f>I22</f>
        <v>157</v>
      </c>
      <c r="L9" s="210"/>
      <c r="M9" s="206">
        <f>K22</f>
        <v>162</v>
      </c>
      <c r="N9" s="210"/>
      <c r="O9" s="206">
        <f>M22</f>
        <v>158</v>
      </c>
      <c r="P9" s="210"/>
      <c r="Q9" s="206">
        <f>O22</f>
        <v>148</v>
      </c>
      <c r="R9" s="213"/>
      <c r="S9" s="206">
        <f>Q22</f>
        <v>169</v>
      </c>
      <c r="T9" s="213"/>
      <c r="U9" s="206">
        <f>S22</f>
        <v>164</v>
      </c>
      <c r="V9" s="210"/>
      <c r="W9" s="206">
        <f>U22</f>
        <v>165</v>
      </c>
      <c r="X9" s="210"/>
      <c r="Y9" s="206">
        <f>W22</f>
        <v>161</v>
      </c>
    </row>
    <row r="10" spans="1:25" x14ac:dyDescent="0.2">
      <c r="A10" s="74" t="s">
        <v>243</v>
      </c>
      <c r="B10" s="159"/>
      <c r="C10" s="73">
        <v>89</v>
      </c>
      <c r="D10" s="159"/>
      <c r="E10" s="73">
        <f>C23</f>
        <v>93</v>
      </c>
      <c r="F10" s="72"/>
      <c r="G10" s="73">
        <f>E23</f>
        <v>95</v>
      </c>
      <c r="H10" s="72"/>
      <c r="I10" s="73">
        <f>G23</f>
        <v>99</v>
      </c>
      <c r="J10" s="72"/>
      <c r="K10" s="73">
        <f>I23</f>
        <v>118</v>
      </c>
      <c r="L10" s="72"/>
      <c r="M10" s="73">
        <f>K23</f>
        <v>125</v>
      </c>
      <c r="N10" s="72"/>
      <c r="O10" s="73">
        <f>M23</f>
        <v>122</v>
      </c>
      <c r="P10" s="72"/>
      <c r="Q10" s="73">
        <f>O23</f>
        <v>126</v>
      </c>
      <c r="R10" s="159"/>
      <c r="S10" s="73">
        <f>Q23</f>
        <v>112</v>
      </c>
      <c r="T10" s="159"/>
      <c r="U10" s="73">
        <f>S23</f>
        <v>112</v>
      </c>
      <c r="V10" s="72"/>
      <c r="W10" s="73">
        <f>U23</f>
        <v>105</v>
      </c>
      <c r="X10" s="72"/>
      <c r="Y10" s="73">
        <f>W23</f>
        <v>104</v>
      </c>
    </row>
    <row r="11" spans="1:25" x14ac:dyDescent="0.2">
      <c r="A11" s="113" t="s">
        <v>244</v>
      </c>
      <c r="B11" s="159"/>
      <c r="C11" s="211">
        <f>SUM(C9:C10)</f>
        <v>280</v>
      </c>
      <c r="D11" s="210"/>
      <c r="E11" s="211">
        <f>SUM(E9:E10)</f>
        <v>283</v>
      </c>
      <c r="F11" s="210"/>
      <c r="G11" s="211">
        <f>SUM(G9:G10)</f>
        <v>278</v>
      </c>
      <c r="H11" s="210"/>
      <c r="I11" s="211">
        <f>SUM(I9:I10)</f>
        <v>280</v>
      </c>
      <c r="J11" s="210"/>
      <c r="K11" s="211">
        <f>SUM(K8:K10)</f>
        <v>275</v>
      </c>
      <c r="L11" s="210"/>
      <c r="M11" s="211">
        <f>SUM(M9:M10)</f>
        <v>287</v>
      </c>
      <c r="N11" s="210"/>
      <c r="O11" s="211">
        <f>SUM(O9:O10)</f>
        <v>280</v>
      </c>
      <c r="P11" s="210"/>
      <c r="Q11" s="211">
        <f>SUM(Q9:Q10)</f>
        <v>274</v>
      </c>
      <c r="R11" s="210"/>
      <c r="S11" s="211">
        <f>SUM(S9:S10)</f>
        <v>281</v>
      </c>
      <c r="T11" s="210"/>
      <c r="U11" s="211">
        <f>SUM(U9:U10)</f>
        <v>276</v>
      </c>
      <c r="V11" s="210"/>
      <c r="W11" s="211">
        <f>SUM(W9:W10)</f>
        <v>270</v>
      </c>
      <c r="X11" s="210"/>
      <c r="Y11" s="211">
        <f>SUM(Y9:Y10)</f>
        <v>265</v>
      </c>
    </row>
    <row r="12" spans="1:25" x14ac:dyDescent="0.2">
      <c r="A12" s="66"/>
      <c r="B12" s="159"/>
      <c r="C12" s="72"/>
      <c r="D12" s="159"/>
      <c r="E12" s="72"/>
      <c r="F12" s="159"/>
      <c r="G12" s="72"/>
      <c r="H12" s="72"/>
      <c r="I12" s="72"/>
      <c r="J12" s="72"/>
      <c r="K12" s="72"/>
      <c r="L12" s="72"/>
      <c r="M12" s="72"/>
      <c r="N12" s="72"/>
      <c r="O12" s="72"/>
      <c r="P12" s="72"/>
      <c r="Q12" s="72"/>
      <c r="R12" s="159"/>
      <c r="S12" s="72"/>
      <c r="T12" s="159"/>
      <c r="U12" s="72"/>
      <c r="V12" s="72"/>
      <c r="W12" s="72"/>
      <c r="X12" s="72"/>
      <c r="Y12" s="72"/>
    </row>
    <row r="13" spans="1:25" x14ac:dyDescent="0.2">
      <c r="A13" s="69" t="s">
        <v>245</v>
      </c>
      <c r="B13" s="159"/>
      <c r="C13" s="72"/>
      <c r="D13" s="159"/>
      <c r="E13" s="72"/>
      <c r="F13" s="159"/>
      <c r="G13" s="72"/>
      <c r="H13" s="72"/>
      <c r="I13" s="72"/>
      <c r="J13" s="72"/>
      <c r="K13" s="72"/>
      <c r="L13" s="72"/>
      <c r="M13" s="72"/>
      <c r="N13" s="72"/>
      <c r="O13" s="72"/>
      <c r="P13" s="72"/>
      <c r="Q13" s="72"/>
      <c r="R13" s="159"/>
      <c r="S13" s="72"/>
      <c r="T13" s="159"/>
      <c r="U13" s="72"/>
      <c r="V13" s="72"/>
      <c r="W13" s="72"/>
      <c r="X13" s="72"/>
      <c r="Y13" s="72"/>
    </row>
    <row r="14" spans="1:25" x14ac:dyDescent="0.2">
      <c r="A14" s="74" t="s">
        <v>246</v>
      </c>
      <c r="B14" s="159"/>
      <c r="C14" s="71">
        <v>0</v>
      </c>
      <c r="D14" s="159"/>
      <c r="E14" s="71">
        <v>0</v>
      </c>
      <c r="F14" s="159"/>
      <c r="G14" s="71">
        <v>0</v>
      </c>
      <c r="H14" s="72"/>
      <c r="I14" s="71">
        <v>-170</v>
      </c>
      <c r="J14" s="72"/>
      <c r="K14" s="71">
        <v>0</v>
      </c>
      <c r="L14" s="72"/>
      <c r="M14" s="71">
        <v>0</v>
      </c>
      <c r="N14" s="72"/>
      <c r="O14" s="71">
        <v>-1</v>
      </c>
      <c r="P14" s="72"/>
      <c r="Q14" s="71">
        <v>-1</v>
      </c>
      <c r="R14" s="159"/>
      <c r="S14" s="71">
        <v>-1</v>
      </c>
      <c r="T14" s="159"/>
      <c r="U14" s="71">
        <v>0</v>
      </c>
      <c r="V14" s="72"/>
      <c r="W14" s="71">
        <v>0</v>
      </c>
      <c r="X14" s="72"/>
      <c r="Y14" s="214">
        <v>0</v>
      </c>
    </row>
    <row r="15" spans="1:25" x14ac:dyDescent="0.2">
      <c r="A15" s="74" t="s">
        <v>247</v>
      </c>
      <c r="B15" s="159"/>
      <c r="C15" s="71">
        <v>1</v>
      </c>
      <c r="D15" s="159"/>
      <c r="E15" s="71">
        <v>1</v>
      </c>
      <c r="F15" s="159"/>
      <c r="G15" s="71">
        <v>1</v>
      </c>
      <c r="H15" s="72"/>
      <c r="I15" s="71">
        <v>2</v>
      </c>
      <c r="J15" s="72"/>
      <c r="K15" s="71">
        <v>2</v>
      </c>
      <c r="L15" s="72"/>
      <c r="M15" s="71">
        <v>2</v>
      </c>
      <c r="N15" s="72"/>
      <c r="O15" s="71">
        <v>14</v>
      </c>
      <c r="P15" s="72"/>
      <c r="Q15" s="71">
        <v>1</v>
      </c>
      <c r="R15" s="159"/>
      <c r="S15" s="71">
        <v>1</v>
      </c>
      <c r="T15" s="159"/>
      <c r="U15" s="71">
        <v>1</v>
      </c>
      <c r="V15" s="72"/>
      <c r="W15" s="71">
        <v>1</v>
      </c>
      <c r="X15" s="72"/>
      <c r="Y15" s="214">
        <v>2</v>
      </c>
    </row>
    <row r="16" spans="1:25" x14ac:dyDescent="0.2">
      <c r="A16" s="116" t="s">
        <v>248</v>
      </c>
      <c r="B16" s="159"/>
      <c r="C16" s="117">
        <f>SUM(C14:C15)</f>
        <v>1</v>
      </c>
      <c r="D16" s="72"/>
      <c r="E16" s="117">
        <f>SUM(E14:E15)</f>
        <v>1</v>
      </c>
      <c r="F16" s="72"/>
      <c r="G16" s="117">
        <f>SUM(G14:G15)</f>
        <v>1</v>
      </c>
      <c r="H16" s="72"/>
      <c r="I16" s="117">
        <f>SUM(I14:I15)</f>
        <v>-168</v>
      </c>
      <c r="J16" s="72"/>
      <c r="K16" s="117">
        <f>SUM(K14:K15)</f>
        <v>2</v>
      </c>
      <c r="L16" s="72"/>
      <c r="M16" s="117">
        <f>SUM(M14:M15)</f>
        <v>2</v>
      </c>
      <c r="N16" s="72"/>
      <c r="O16" s="117">
        <f>SUM(O14:O15)</f>
        <v>13</v>
      </c>
      <c r="P16" s="72"/>
      <c r="Q16" s="117">
        <f>SUM(Q14:Q15)</f>
        <v>0</v>
      </c>
      <c r="R16" s="72"/>
      <c r="S16" s="117">
        <f>SUM(S14:S15)</f>
        <v>0</v>
      </c>
      <c r="T16" s="72"/>
      <c r="U16" s="117">
        <f>SUM(U14:U15)</f>
        <v>1</v>
      </c>
      <c r="V16" s="72"/>
      <c r="W16" s="117">
        <f>SUM(W14:W15)</f>
        <v>1</v>
      </c>
      <c r="X16" s="72"/>
      <c r="Y16" s="215">
        <f>SUM(Y14:Y15)</f>
        <v>2</v>
      </c>
    </row>
    <row r="17" spans="1:25" x14ac:dyDescent="0.2">
      <c r="A17" s="66"/>
      <c r="B17" s="159"/>
      <c r="C17" s="72"/>
      <c r="D17" s="159"/>
      <c r="E17" s="72"/>
      <c r="F17" s="159"/>
      <c r="G17" s="72"/>
      <c r="H17" s="72"/>
      <c r="I17" s="72"/>
      <c r="J17" s="72"/>
      <c r="K17" s="72"/>
      <c r="L17" s="72"/>
      <c r="M17" s="72"/>
      <c r="N17" s="72"/>
      <c r="O17" s="72"/>
      <c r="P17" s="72"/>
      <c r="Q17" s="72"/>
      <c r="R17" s="159"/>
      <c r="S17" s="72"/>
      <c r="T17" s="159"/>
      <c r="U17" s="72"/>
      <c r="V17" s="72"/>
      <c r="W17" s="72"/>
      <c r="X17" s="72"/>
      <c r="Y17" s="72"/>
    </row>
    <row r="18" spans="1:25" x14ac:dyDescent="0.2">
      <c r="A18" s="69" t="s">
        <v>40</v>
      </c>
      <c r="B18" s="159"/>
      <c r="C18" s="73">
        <v>2</v>
      </c>
      <c r="D18" s="159"/>
      <c r="E18" s="73">
        <v>-6</v>
      </c>
      <c r="F18" s="159"/>
      <c r="G18" s="73">
        <v>1</v>
      </c>
      <c r="H18" s="72"/>
      <c r="I18" s="73">
        <v>163</v>
      </c>
      <c r="J18" s="72"/>
      <c r="K18" s="73">
        <v>10</v>
      </c>
      <c r="L18" s="72"/>
      <c r="M18" s="73">
        <v>-9</v>
      </c>
      <c r="N18" s="72"/>
      <c r="O18" s="73">
        <v>-19</v>
      </c>
      <c r="P18" s="72"/>
      <c r="Q18" s="73">
        <v>7</v>
      </c>
      <c r="R18" s="159"/>
      <c r="S18" s="73">
        <v>-5</v>
      </c>
      <c r="T18" s="159"/>
      <c r="U18" s="73">
        <v>-7</v>
      </c>
      <c r="V18" s="72"/>
      <c r="W18" s="73">
        <v>-6</v>
      </c>
      <c r="X18" s="72"/>
      <c r="Y18" s="73">
        <v>-6</v>
      </c>
    </row>
    <row r="19" spans="1:25" x14ac:dyDescent="0.2">
      <c r="A19" s="66"/>
      <c r="B19" s="159"/>
      <c r="C19" s="72"/>
      <c r="D19" s="159"/>
      <c r="E19" s="72"/>
      <c r="F19" s="159"/>
      <c r="G19" s="72"/>
      <c r="H19" s="72"/>
      <c r="I19" s="72"/>
      <c r="J19" s="72"/>
      <c r="K19" s="72"/>
      <c r="L19" s="72"/>
      <c r="M19" s="72"/>
      <c r="N19" s="72"/>
      <c r="O19" s="72"/>
      <c r="P19" s="72"/>
      <c r="Q19" s="72"/>
      <c r="R19" s="159"/>
      <c r="S19" s="72"/>
      <c r="T19" s="159"/>
      <c r="U19" s="72"/>
      <c r="V19" s="72"/>
      <c r="W19" s="72"/>
      <c r="X19" s="72"/>
      <c r="Y19" s="72"/>
    </row>
    <row r="20" spans="1:25" x14ac:dyDescent="0.2">
      <c r="A20" s="113" t="s">
        <v>249</v>
      </c>
      <c r="B20" s="159"/>
      <c r="C20" s="206">
        <f>C16+C18+C11</f>
        <v>283</v>
      </c>
      <c r="D20" s="210"/>
      <c r="E20" s="206">
        <f>E16+E18+E11</f>
        <v>278</v>
      </c>
      <c r="F20" s="210"/>
      <c r="G20" s="206">
        <f>G16+G18+G11</f>
        <v>280</v>
      </c>
      <c r="H20" s="210"/>
      <c r="I20" s="206">
        <f>I16+I18+I11</f>
        <v>275</v>
      </c>
      <c r="J20" s="210"/>
      <c r="K20" s="206">
        <f>K16+K18+K11</f>
        <v>287</v>
      </c>
      <c r="L20" s="210"/>
      <c r="M20" s="206">
        <f>M16+M18+M11</f>
        <v>280</v>
      </c>
      <c r="N20" s="210"/>
      <c r="O20" s="206">
        <f>O16+O18+O11</f>
        <v>274</v>
      </c>
      <c r="P20" s="210"/>
      <c r="Q20" s="206">
        <f>Q16+Q18+Q11</f>
        <v>281</v>
      </c>
      <c r="R20" s="210"/>
      <c r="S20" s="206">
        <f>S16+S18+S11</f>
        <v>276</v>
      </c>
      <c r="T20" s="210"/>
      <c r="U20" s="206">
        <f>U16+U18+U11</f>
        <v>270</v>
      </c>
      <c r="V20" s="210"/>
      <c r="W20" s="206">
        <f>W16+W18+W11</f>
        <v>265</v>
      </c>
      <c r="X20" s="210"/>
      <c r="Y20" s="206">
        <f>Y16+Y18+Y11</f>
        <v>261</v>
      </c>
    </row>
    <row r="21" spans="1:25" x14ac:dyDescent="0.2">
      <c r="A21" s="66"/>
      <c r="B21" s="159"/>
      <c r="C21" s="72"/>
      <c r="D21" s="159"/>
      <c r="E21" s="72"/>
      <c r="F21" s="159"/>
      <c r="G21" s="72"/>
      <c r="H21" s="72"/>
      <c r="I21" s="72"/>
      <c r="J21" s="72"/>
      <c r="K21" s="72"/>
      <c r="L21" s="72"/>
      <c r="M21" s="72"/>
      <c r="N21" s="72"/>
      <c r="O21" s="72"/>
      <c r="P21" s="72"/>
      <c r="Q21" s="72"/>
      <c r="R21" s="159"/>
      <c r="S21" s="72"/>
      <c r="T21" s="159"/>
      <c r="U21" s="72"/>
      <c r="V21" s="72"/>
      <c r="W21" s="72"/>
      <c r="X21" s="72"/>
      <c r="Y21" s="72"/>
    </row>
    <row r="22" spans="1:25" x14ac:dyDescent="0.2">
      <c r="A22" s="69" t="s">
        <v>87</v>
      </c>
      <c r="B22" s="159"/>
      <c r="C22" s="206">
        <v>190</v>
      </c>
      <c r="D22" s="213"/>
      <c r="E22" s="206">
        <v>183</v>
      </c>
      <c r="F22" s="213"/>
      <c r="G22" s="206">
        <v>181</v>
      </c>
      <c r="H22" s="210"/>
      <c r="I22" s="206">
        <v>157</v>
      </c>
      <c r="J22" s="210"/>
      <c r="K22" s="206">
        <v>162</v>
      </c>
      <c r="L22" s="210"/>
      <c r="M22" s="206">
        <v>158</v>
      </c>
      <c r="N22" s="210"/>
      <c r="O22" s="206">
        <v>148</v>
      </c>
      <c r="P22" s="210"/>
      <c r="Q22" s="206">
        <v>169</v>
      </c>
      <c r="R22" s="213"/>
      <c r="S22" s="206">
        <v>164</v>
      </c>
      <c r="T22" s="213"/>
      <c r="U22" s="206">
        <v>165</v>
      </c>
      <c r="V22" s="210"/>
      <c r="W22" s="206">
        <v>161</v>
      </c>
      <c r="X22" s="210"/>
      <c r="Y22" s="216">
        <v>159</v>
      </c>
    </row>
    <row r="23" spans="1:25" x14ac:dyDescent="0.2">
      <c r="A23" s="69" t="s">
        <v>243</v>
      </c>
      <c r="B23" s="159"/>
      <c r="C23" s="71">
        <v>93</v>
      </c>
      <c r="D23" s="159"/>
      <c r="E23" s="71">
        <v>95</v>
      </c>
      <c r="F23" s="159"/>
      <c r="G23" s="71">
        <v>99</v>
      </c>
      <c r="H23" s="72"/>
      <c r="I23" s="71">
        <v>118</v>
      </c>
      <c r="J23" s="72"/>
      <c r="K23" s="71">
        <v>125</v>
      </c>
      <c r="L23" s="72"/>
      <c r="M23" s="71">
        <v>122</v>
      </c>
      <c r="N23" s="72"/>
      <c r="O23" s="71">
        <v>126</v>
      </c>
      <c r="P23" s="72"/>
      <c r="Q23" s="71">
        <v>112</v>
      </c>
      <c r="R23" s="159"/>
      <c r="S23" s="71">
        <v>112</v>
      </c>
      <c r="T23" s="159"/>
      <c r="U23" s="71">
        <v>105</v>
      </c>
      <c r="V23" s="72"/>
      <c r="W23" s="71">
        <v>104</v>
      </c>
      <c r="X23" s="72"/>
      <c r="Y23" s="214">
        <v>102</v>
      </c>
    </row>
    <row r="24" spans="1:25" x14ac:dyDescent="0.2">
      <c r="A24" s="69" t="s">
        <v>249</v>
      </c>
      <c r="B24" s="159"/>
      <c r="C24" s="211">
        <f>SUM(C22:C23)</f>
        <v>283</v>
      </c>
      <c r="D24" s="210"/>
      <c r="E24" s="211">
        <f>SUM(E22:E23)</f>
        <v>278</v>
      </c>
      <c r="F24" s="210"/>
      <c r="G24" s="211">
        <f>SUM(G22:G23)</f>
        <v>280</v>
      </c>
      <c r="H24" s="210"/>
      <c r="I24" s="211">
        <f>SUM(I22:I23)</f>
        <v>275</v>
      </c>
      <c r="J24" s="210"/>
      <c r="K24" s="211">
        <f>SUM(K22:K23)</f>
        <v>287</v>
      </c>
      <c r="L24" s="210"/>
      <c r="M24" s="211">
        <f>SUM(M22:M23)</f>
        <v>280</v>
      </c>
      <c r="N24" s="210"/>
      <c r="O24" s="211">
        <f>SUM(O22:O23)</f>
        <v>274</v>
      </c>
      <c r="P24" s="210"/>
      <c r="Q24" s="211">
        <f>SUM(Q22:Q23)</f>
        <v>281</v>
      </c>
      <c r="R24" s="213"/>
      <c r="S24" s="211">
        <f>SUM(S22:S23)</f>
        <v>276</v>
      </c>
      <c r="T24" s="213"/>
      <c r="U24" s="211">
        <f>SUM(U22:U23)</f>
        <v>270</v>
      </c>
      <c r="V24" s="210"/>
      <c r="W24" s="211">
        <f>SUM(W22:W23)</f>
        <v>265</v>
      </c>
      <c r="X24" s="210"/>
      <c r="Y24" s="217">
        <f>SUM(Y22:Y23)</f>
        <v>261</v>
      </c>
    </row>
    <row r="25" spans="1:25" x14ac:dyDescent="0.2">
      <c r="A25" s="66"/>
      <c r="B25" s="159"/>
      <c r="C25" s="159"/>
      <c r="D25" s="159"/>
      <c r="E25" s="159"/>
      <c r="F25" s="159"/>
      <c r="G25" s="159"/>
      <c r="H25" s="66"/>
      <c r="I25" s="159"/>
      <c r="J25" s="159"/>
      <c r="K25" s="159"/>
      <c r="L25" s="159"/>
      <c r="M25" s="159"/>
      <c r="N25" s="159"/>
      <c r="O25" s="159"/>
      <c r="P25" s="66"/>
      <c r="Q25" s="159"/>
      <c r="R25" s="159"/>
      <c r="S25" s="159"/>
      <c r="T25" s="159"/>
      <c r="U25" s="159"/>
      <c r="V25" s="159"/>
      <c r="W25" s="159"/>
      <c r="X25" s="159"/>
      <c r="Y25" s="159"/>
    </row>
    <row r="26" spans="1:25" x14ac:dyDescent="0.2">
      <c r="A26" s="68" t="s">
        <v>250</v>
      </c>
      <c r="B26" s="159"/>
      <c r="C26" s="107">
        <v>3.0999999999999999E-3</v>
      </c>
      <c r="D26" s="159"/>
      <c r="E26" s="107">
        <v>2.8999999999999998E-3</v>
      </c>
      <c r="F26" s="159"/>
      <c r="G26" s="107">
        <v>2.8999999999999998E-3</v>
      </c>
      <c r="H26" s="108"/>
      <c r="I26" s="107">
        <v>2.5000000000000001E-3</v>
      </c>
      <c r="J26" s="108"/>
      <c r="K26" s="107">
        <v>2.5999999999999999E-3</v>
      </c>
      <c r="L26" s="108"/>
      <c r="M26" s="107">
        <v>2.5000000000000001E-3</v>
      </c>
      <c r="N26" s="108"/>
      <c r="O26" s="107">
        <v>2.2000000000000001E-3</v>
      </c>
      <c r="P26" s="108"/>
      <c r="Q26" s="107">
        <v>2.5999999999999999E-3</v>
      </c>
      <c r="R26" s="159"/>
      <c r="S26" s="107">
        <v>2.7000000000000001E-3</v>
      </c>
      <c r="T26" s="159"/>
      <c r="U26" s="107">
        <v>2.7000000000000001E-3</v>
      </c>
      <c r="V26" s="108"/>
      <c r="W26" s="107">
        <v>2.7000000000000001E-3</v>
      </c>
      <c r="X26" s="108"/>
      <c r="Y26" s="107">
        <v>2.5999999999999999E-3</v>
      </c>
    </row>
    <row r="27" spans="1:25" x14ac:dyDescent="0.2">
      <c r="A27" s="68"/>
      <c r="B27" s="68"/>
      <c r="C27" s="68"/>
      <c r="D27" s="68"/>
      <c r="E27" s="68"/>
      <c r="F27" s="68"/>
      <c r="G27" s="68"/>
      <c r="H27" s="68"/>
      <c r="I27" s="68"/>
      <c r="J27" s="68"/>
      <c r="K27" s="68"/>
      <c r="L27" s="68"/>
      <c r="M27" s="68"/>
      <c r="N27" s="68"/>
      <c r="O27" s="68"/>
      <c r="P27" s="68"/>
      <c r="Q27" s="68"/>
      <c r="R27" s="68"/>
      <c r="S27" s="68"/>
      <c r="T27" s="68"/>
      <c r="U27" s="68"/>
      <c r="V27" s="68"/>
      <c r="W27" s="68"/>
      <c r="X27" s="68"/>
      <c r="Y27" s="68"/>
    </row>
    <row r="28" spans="1:25" x14ac:dyDescent="0.2">
      <c r="A28" s="68"/>
      <c r="B28" s="68"/>
      <c r="C28" s="68"/>
      <c r="D28" s="68"/>
      <c r="E28" s="68"/>
      <c r="F28" s="68"/>
      <c r="G28" s="68"/>
      <c r="H28" s="68"/>
      <c r="I28" s="68"/>
      <c r="J28" s="68"/>
      <c r="K28" s="68"/>
      <c r="L28" s="68"/>
      <c r="M28" s="68"/>
      <c r="N28" s="68"/>
      <c r="O28" s="68"/>
      <c r="P28" s="68"/>
      <c r="Q28" s="68"/>
      <c r="R28" s="68"/>
      <c r="S28" s="68"/>
      <c r="T28" s="68"/>
      <c r="U28" s="68"/>
      <c r="V28" s="68"/>
      <c r="W28" s="68"/>
      <c r="X28" s="68"/>
      <c r="Y28" s="68"/>
    </row>
    <row r="29" spans="1:25" x14ac:dyDescent="0.2">
      <c r="A29" s="68"/>
      <c r="B29" s="68"/>
      <c r="C29" s="68"/>
      <c r="D29" s="68"/>
      <c r="E29" s="68"/>
      <c r="F29" s="68"/>
      <c r="G29" s="68"/>
      <c r="H29" s="68"/>
      <c r="I29" s="68"/>
      <c r="J29" s="68"/>
      <c r="K29" s="68"/>
      <c r="L29" s="68"/>
      <c r="M29" s="68"/>
      <c r="N29" s="68"/>
      <c r="O29" s="68"/>
      <c r="P29" s="68"/>
      <c r="Q29" s="68"/>
      <c r="R29" s="68"/>
      <c r="S29" s="68"/>
      <c r="T29" s="68"/>
      <c r="U29" s="68"/>
      <c r="V29" s="68"/>
      <c r="W29" s="68"/>
      <c r="X29" s="68"/>
      <c r="Y29" s="68"/>
    </row>
    <row r="30" spans="1:25" x14ac:dyDescent="0.2">
      <c r="A30" s="68"/>
      <c r="B30" s="68"/>
      <c r="C30" s="68"/>
      <c r="D30" s="68"/>
      <c r="E30" s="68"/>
      <c r="F30" s="68"/>
      <c r="G30" s="68"/>
      <c r="H30" s="68"/>
      <c r="I30" s="68"/>
      <c r="J30" s="68"/>
      <c r="K30" s="68"/>
      <c r="L30" s="68"/>
      <c r="M30" s="68"/>
      <c r="N30" s="68"/>
      <c r="O30" s="68"/>
      <c r="P30" s="68"/>
      <c r="Q30" s="68"/>
      <c r="R30" s="68"/>
      <c r="S30" s="68"/>
      <c r="T30" s="68"/>
      <c r="U30" s="68"/>
      <c r="V30" s="68"/>
      <c r="W30" s="68"/>
      <c r="X30" s="68"/>
      <c r="Y30" s="68"/>
    </row>
    <row r="31" spans="1:25" x14ac:dyDescent="0.2">
      <c r="A31" s="68"/>
      <c r="B31" s="68"/>
      <c r="C31" s="68"/>
      <c r="D31" s="68"/>
      <c r="E31" s="68"/>
      <c r="F31" s="68"/>
      <c r="G31" s="68"/>
      <c r="H31" s="68"/>
      <c r="I31" s="68"/>
      <c r="J31" s="68"/>
      <c r="K31" s="68"/>
      <c r="L31" s="68"/>
      <c r="M31" s="68"/>
      <c r="N31" s="68"/>
      <c r="O31" s="68"/>
      <c r="P31" s="68"/>
      <c r="Q31" s="68"/>
      <c r="R31" s="68"/>
      <c r="S31" s="68"/>
      <c r="T31" s="68"/>
      <c r="U31" s="68"/>
      <c r="V31" s="68"/>
      <c r="W31" s="68"/>
      <c r="X31" s="68"/>
      <c r="Y31" s="68"/>
    </row>
    <row r="32" spans="1:25" x14ac:dyDescent="0.2">
      <c r="A32" s="68"/>
      <c r="B32" s="68"/>
      <c r="C32" s="68"/>
      <c r="D32" s="68"/>
      <c r="E32" s="68"/>
      <c r="F32" s="68"/>
      <c r="G32" s="68"/>
      <c r="H32" s="68"/>
      <c r="I32" s="68"/>
      <c r="J32" s="68"/>
      <c r="K32" s="68"/>
      <c r="L32" s="68"/>
      <c r="M32" s="68"/>
      <c r="N32" s="68"/>
      <c r="O32" s="68"/>
      <c r="P32" s="68"/>
      <c r="Q32" s="68"/>
      <c r="R32" s="68"/>
      <c r="S32" s="68"/>
      <c r="T32" s="68"/>
      <c r="U32" s="68"/>
      <c r="V32" s="68"/>
      <c r="W32" s="68"/>
      <c r="X32" s="68"/>
      <c r="Y32" s="68"/>
    </row>
    <row r="33" spans="1:25" x14ac:dyDescent="0.2">
      <c r="A33" s="68"/>
      <c r="B33" s="68"/>
      <c r="C33" s="68"/>
      <c r="D33" s="68"/>
      <c r="E33" s="68"/>
      <c r="F33" s="68"/>
      <c r="G33" s="68"/>
      <c r="H33" s="68"/>
      <c r="I33" s="68"/>
      <c r="J33" s="68"/>
      <c r="K33" s="68"/>
      <c r="L33" s="68"/>
      <c r="M33" s="68"/>
      <c r="N33" s="68"/>
      <c r="O33" s="68"/>
      <c r="P33" s="68"/>
      <c r="Q33" s="68"/>
      <c r="R33" s="68"/>
      <c r="S33" s="68"/>
      <c r="T33" s="68"/>
      <c r="U33" s="68"/>
      <c r="V33" s="68"/>
      <c r="W33" s="68"/>
      <c r="X33" s="68"/>
      <c r="Y33" s="68"/>
    </row>
    <row r="34" spans="1:25" x14ac:dyDescent="0.2">
      <c r="A34" s="68"/>
      <c r="B34" s="68"/>
      <c r="C34" s="68"/>
      <c r="D34" s="68"/>
      <c r="E34" s="68"/>
      <c r="F34" s="68"/>
      <c r="G34" s="68"/>
      <c r="H34" s="68"/>
      <c r="I34" s="68"/>
      <c r="J34" s="68"/>
      <c r="K34" s="68"/>
      <c r="L34" s="68"/>
      <c r="M34" s="68"/>
      <c r="N34" s="68"/>
      <c r="O34" s="68"/>
      <c r="P34" s="68"/>
      <c r="Q34" s="68"/>
      <c r="R34" s="68"/>
      <c r="S34" s="68"/>
      <c r="T34" s="68"/>
      <c r="U34" s="68"/>
      <c r="V34" s="68"/>
      <c r="W34" s="68"/>
      <c r="X34" s="68"/>
      <c r="Y34" s="68"/>
    </row>
    <row r="35" spans="1:25" x14ac:dyDescent="0.2">
      <c r="A35" s="68"/>
      <c r="B35" s="68"/>
      <c r="C35" s="68"/>
      <c r="D35" s="68"/>
      <c r="E35" s="68"/>
      <c r="F35" s="68"/>
      <c r="G35" s="68"/>
      <c r="H35" s="68"/>
      <c r="I35" s="68"/>
      <c r="J35" s="68"/>
      <c r="K35" s="68"/>
      <c r="L35" s="68"/>
      <c r="M35" s="68"/>
      <c r="N35" s="68"/>
      <c r="O35" s="68"/>
      <c r="P35" s="68"/>
      <c r="Q35" s="68"/>
      <c r="R35" s="68"/>
      <c r="S35" s="68"/>
      <c r="T35" s="68"/>
      <c r="U35" s="68"/>
      <c r="V35" s="68"/>
      <c r="W35" s="68"/>
      <c r="X35" s="68"/>
      <c r="Y35" s="68"/>
    </row>
    <row r="36" spans="1:25" x14ac:dyDescent="0.2">
      <c r="A36" s="68"/>
      <c r="B36" s="68"/>
      <c r="C36" s="68"/>
      <c r="D36" s="68"/>
      <c r="E36" s="68"/>
      <c r="F36" s="68"/>
      <c r="G36" s="68"/>
      <c r="H36" s="68"/>
      <c r="I36" s="68"/>
      <c r="J36" s="68"/>
      <c r="K36" s="68"/>
      <c r="L36" s="68"/>
      <c r="M36" s="68"/>
      <c r="N36" s="68"/>
      <c r="O36" s="68"/>
      <c r="P36" s="68"/>
      <c r="Q36" s="68"/>
      <c r="R36" s="68"/>
      <c r="S36" s="68"/>
      <c r="T36" s="68"/>
      <c r="U36" s="68"/>
      <c r="V36" s="68"/>
      <c r="W36" s="68"/>
      <c r="X36" s="68"/>
      <c r="Y36" s="68"/>
    </row>
    <row r="37" spans="1:25" x14ac:dyDescent="0.2">
      <c r="A37" s="68"/>
      <c r="B37" s="68"/>
      <c r="C37" s="68"/>
      <c r="D37" s="68"/>
      <c r="E37" s="68"/>
      <c r="F37" s="68"/>
      <c r="G37" s="68"/>
      <c r="H37" s="68"/>
      <c r="I37" s="68"/>
      <c r="J37" s="68"/>
      <c r="K37" s="68"/>
      <c r="L37" s="68"/>
      <c r="M37" s="68"/>
      <c r="N37" s="68"/>
      <c r="O37" s="68"/>
      <c r="P37" s="68"/>
      <c r="Q37" s="68"/>
      <c r="R37" s="68"/>
      <c r="S37" s="68"/>
      <c r="T37" s="68"/>
      <c r="U37" s="68"/>
      <c r="V37" s="68"/>
      <c r="W37" s="68"/>
      <c r="X37" s="68"/>
      <c r="Y37" s="68"/>
    </row>
    <row r="38" spans="1:25" x14ac:dyDescent="0.2">
      <c r="A38" s="68"/>
      <c r="B38" s="68"/>
      <c r="C38" s="68"/>
      <c r="D38" s="68"/>
      <c r="E38" s="68"/>
      <c r="F38" s="68"/>
      <c r="G38" s="68"/>
      <c r="H38" s="68"/>
      <c r="I38" s="68"/>
      <c r="J38" s="68"/>
      <c r="K38" s="68"/>
      <c r="L38" s="68"/>
      <c r="M38" s="68"/>
      <c r="N38" s="68"/>
      <c r="O38" s="68"/>
      <c r="P38" s="68"/>
      <c r="Q38" s="68"/>
      <c r="R38" s="68"/>
      <c r="S38" s="68"/>
      <c r="T38" s="68"/>
      <c r="U38" s="68"/>
      <c r="V38" s="68"/>
      <c r="W38" s="68"/>
      <c r="X38" s="68"/>
      <c r="Y38" s="68"/>
    </row>
    <row r="39" spans="1:25" x14ac:dyDescent="0.2">
      <c r="A39" s="68"/>
      <c r="B39" s="68"/>
      <c r="C39" s="68"/>
      <c r="D39" s="68"/>
      <c r="E39" s="68"/>
      <c r="F39" s="68"/>
      <c r="G39" s="68"/>
      <c r="H39" s="68"/>
      <c r="I39" s="68"/>
      <c r="J39" s="68"/>
      <c r="K39" s="68"/>
      <c r="L39" s="68"/>
      <c r="M39" s="68"/>
      <c r="N39" s="68"/>
      <c r="O39" s="68"/>
      <c r="P39" s="68"/>
      <c r="Q39" s="68"/>
      <c r="R39" s="68"/>
      <c r="S39" s="68"/>
      <c r="T39" s="68"/>
      <c r="U39" s="68"/>
      <c r="V39" s="68"/>
      <c r="W39" s="68"/>
      <c r="X39" s="68"/>
      <c r="Y39" s="68"/>
    </row>
    <row r="40" spans="1:25" x14ac:dyDescent="0.2">
      <c r="A40" s="68"/>
      <c r="B40" s="68"/>
      <c r="C40" s="68"/>
      <c r="D40" s="68"/>
      <c r="E40" s="68"/>
      <c r="F40" s="68"/>
      <c r="G40" s="68"/>
      <c r="H40" s="68"/>
      <c r="I40" s="68"/>
      <c r="J40" s="68"/>
      <c r="K40" s="68"/>
      <c r="L40" s="68"/>
      <c r="M40" s="68"/>
      <c r="N40" s="68"/>
      <c r="O40" s="68"/>
      <c r="P40" s="68"/>
      <c r="Q40" s="68"/>
      <c r="R40" s="68"/>
      <c r="S40" s="68"/>
      <c r="T40" s="68"/>
      <c r="U40" s="68"/>
      <c r="V40" s="68"/>
      <c r="W40" s="68"/>
      <c r="X40" s="68"/>
      <c r="Y40" s="68"/>
    </row>
    <row r="41" spans="1:25" x14ac:dyDescent="0.2">
      <c r="A41" s="68"/>
      <c r="B41" s="68"/>
      <c r="C41" s="68"/>
      <c r="D41" s="68"/>
      <c r="E41" s="68"/>
      <c r="F41" s="68"/>
      <c r="G41" s="68"/>
      <c r="H41" s="68"/>
      <c r="I41" s="68"/>
      <c r="J41" s="68"/>
      <c r="K41" s="68"/>
      <c r="L41" s="68"/>
      <c r="M41" s="68"/>
      <c r="N41" s="68"/>
      <c r="O41" s="68"/>
      <c r="P41" s="68"/>
      <c r="Q41" s="68"/>
      <c r="R41" s="68"/>
      <c r="S41" s="68"/>
      <c r="T41" s="68"/>
      <c r="U41" s="68"/>
      <c r="V41" s="68"/>
      <c r="W41" s="68"/>
      <c r="X41" s="68"/>
      <c r="Y41" s="68"/>
    </row>
    <row r="42" spans="1:25" x14ac:dyDescent="0.2">
      <c r="A42" s="68"/>
      <c r="B42" s="68"/>
      <c r="C42" s="68"/>
      <c r="D42" s="68"/>
      <c r="E42" s="68"/>
      <c r="F42" s="68"/>
      <c r="G42" s="68"/>
      <c r="H42" s="68"/>
      <c r="I42" s="68"/>
      <c r="J42" s="68"/>
      <c r="K42" s="68"/>
      <c r="L42" s="68"/>
      <c r="M42" s="68"/>
      <c r="N42" s="68"/>
      <c r="O42" s="68"/>
      <c r="P42" s="68"/>
      <c r="Q42" s="68"/>
      <c r="R42" s="68"/>
      <c r="S42" s="68"/>
      <c r="T42" s="68"/>
      <c r="U42" s="68"/>
      <c r="V42" s="68"/>
      <c r="W42" s="68"/>
      <c r="X42" s="68"/>
      <c r="Y42" s="68"/>
    </row>
    <row r="43" spans="1:25" x14ac:dyDescent="0.2">
      <c r="A43" s="68"/>
      <c r="B43" s="68"/>
      <c r="C43" s="68"/>
      <c r="D43" s="68"/>
      <c r="E43" s="68"/>
      <c r="F43" s="68"/>
      <c r="G43" s="68"/>
      <c r="H43" s="68"/>
      <c r="I43" s="68"/>
      <c r="J43" s="68"/>
      <c r="K43" s="68"/>
      <c r="L43" s="68"/>
      <c r="M43" s="68"/>
      <c r="N43" s="68"/>
      <c r="O43" s="68"/>
      <c r="P43" s="68"/>
      <c r="Q43" s="68"/>
      <c r="R43" s="68"/>
      <c r="S43" s="68"/>
      <c r="T43" s="68"/>
      <c r="U43" s="68"/>
      <c r="V43" s="68"/>
      <c r="W43" s="68"/>
      <c r="X43" s="68"/>
      <c r="Y43" s="68"/>
    </row>
    <row r="44" spans="1:25" x14ac:dyDescent="0.2">
      <c r="A44" s="68"/>
      <c r="B44" s="68"/>
      <c r="C44" s="68"/>
      <c r="D44" s="68"/>
      <c r="E44" s="68"/>
      <c r="F44" s="68"/>
      <c r="G44" s="68"/>
      <c r="H44" s="68"/>
      <c r="I44" s="68"/>
      <c r="J44" s="68"/>
      <c r="K44" s="68"/>
      <c r="L44" s="68"/>
      <c r="M44" s="68"/>
      <c r="N44" s="68"/>
      <c r="O44" s="68"/>
      <c r="P44" s="68"/>
      <c r="Q44" s="68"/>
      <c r="R44" s="68"/>
      <c r="S44" s="68"/>
      <c r="T44" s="68"/>
      <c r="U44" s="68"/>
      <c r="V44" s="68"/>
      <c r="W44" s="68"/>
      <c r="X44" s="68"/>
      <c r="Y44" s="68"/>
    </row>
    <row r="45" spans="1:25" x14ac:dyDescent="0.2">
      <c r="A45" s="68"/>
      <c r="B45" s="68"/>
      <c r="C45" s="68"/>
      <c r="D45" s="68"/>
      <c r="E45" s="68"/>
      <c r="F45" s="68"/>
      <c r="G45" s="68"/>
      <c r="H45" s="68"/>
      <c r="I45" s="68"/>
      <c r="J45" s="68"/>
      <c r="K45" s="68"/>
      <c r="L45" s="68"/>
      <c r="M45" s="68"/>
      <c r="N45" s="68"/>
      <c r="O45" s="68"/>
      <c r="P45" s="68"/>
      <c r="Q45" s="68"/>
      <c r="R45" s="68"/>
      <c r="S45" s="68"/>
      <c r="T45" s="68"/>
      <c r="U45" s="68"/>
      <c r="V45" s="68"/>
      <c r="W45" s="68"/>
      <c r="X45" s="68"/>
      <c r="Y45" s="68"/>
    </row>
    <row r="46" spans="1:25" x14ac:dyDescent="0.2">
      <c r="A46" s="68"/>
      <c r="B46" s="68"/>
      <c r="C46" s="68"/>
      <c r="D46" s="68"/>
      <c r="E46" s="68"/>
      <c r="F46" s="68"/>
      <c r="G46" s="68"/>
      <c r="H46" s="68"/>
      <c r="I46" s="68"/>
      <c r="J46" s="68"/>
      <c r="K46" s="68"/>
      <c r="L46" s="68"/>
      <c r="M46" s="68"/>
      <c r="N46" s="68"/>
      <c r="O46" s="68"/>
      <c r="P46" s="68"/>
      <c r="Q46" s="68"/>
      <c r="R46" s="68"/>
      <c r="S46" s="68"/>
      <c r="T46" s="68"/>
      <c r="U46" s="68"/>
      <c r="V46" s="68"/>
      <c r="W46" s="68"/>
      <c r="X46" s="68"/>
      <c r="Y46" s="68"/>
    </row>
    <row r="47" spans="1:25" x14ac:dyDescent="0.2">
      <c r="A47" s="68"/>
      <c r="B47" s="68"/>
      <c r="C47" s="68"/>
      <c r="D47" s="68"/>
      <c r="E47" s="68"/>
      <c r="F47" s="68"/>
      <c r="G47" s="68"/>
      <c r="H47" s="68"/>
      <c r="I47" s="68"/>
      <c r="J47" s="68"/>
      <c r="K47" s="68"/>
      <c r="L47" s="68"/>
      <c r="M47" s="68"/>
      <c r="N47" s="68"/>
      <c r="O47" s="68"/>
      <c r="P47" s="68"/>
      <c r="Q47" s="68"/>
      <c r="R47" s="68"/>
      <c r="S47" s="68"/>
      <c r="T47" s="68"/>
      <c r="U47" s="68"/>
      <c r="V47" s="68"/>
      <c r="W47" s="68"/>
      <c r="X47" s="68"/>
      <c r="Y47" s="68"/>
    </row>
  </sheetData>
  <mergeCells count="4">
    <mergeCell ref="A2:I2"/>
    <mergeCell ref="C5:I5"/>
    <mergeCell ref="K5:Q5"/>
    <mergeCell ref="S5:Y5"/>
  </mergeCells>
  <pageMargins left="0.25" right="0.25" top="0.5" bottom="0.5" header="0" footer="0.25"/>
  <pageSetup scale="84" orientation="landscape" r:id="rId1"/>
  <headerFoot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B79"/>
  <sheetViews>
    <sheetView workbookViewId="0">
      <selection activeCell="C8" sqref="C8"/>
    </sheetView>
  </sheetViews>
  <sheetFormatPr defaultColWidth="21.5" defaultRowHeight="12" x14ac:dyDescent="0.2"/>
  <cols>
    <col min="1" max="1" width="138.33203125" style="68" customWidth="1"/>
    <col min="2" max="16384" width="21.5" style="68"/>
  </cols>
  <sheetData>
    <row r="1" spans="1:2" x14ac:dyDescent="0.2">
      <c r="A1" s="84" t="s">
        <v>21</v>
      </c>
      <c r="B1" s="77"/>
    </row>
    <row r="2" spans="1:2" x14ac:dyDescent="0.2">
      <c r="A2" s="84" t="s">
        <v>1</v>
      </c>
      <c r="B2" s="77"/>
    </row>
    <row r="3" spans="1:2" x14ac:dyDescent="0.2">
      <c r="A3" s="84" t="s">
        <v>2</v>
      </c>
      <c r="B3" s="66" t="s">
        <v>111</v>
      </c>
    </row>
    <row r="4" spans="1:2" x14ac:dyDescent="0.2">
      <c r="A4" s="66"/>
      <c r="B4" s="66"/>
    </row>
    <row r="5" spans="1:2" x14ac:dyDescent="0.2">
      <c r="A5" s="84" t="s">
        <v>251</v>
      </c>
      <c r="B5" s="77"/>
    </row>
    <row r="6" spans="1:2" x14ac:dyDescent="0.2">
      <c r="A6" s="84" t="s">
        <v>252</v>
      </c>
      <c r="B6" s="77"/>
    </row>
    <row r="7" spans="1:2" x14ac:dyDescent="0.2">
      <c r="A7" s="77"/>
      <c r="B7" s="77"/>
    </row>
    <row r="8" spans="1:2" ht="36" x14ac:dyDescent="0.2">
      <c r="A8" s="68" t="s">
        <v>253</v>
      </c>
      <c r="B8" s="66"/>
    </row>
    <row r="9" spans="1:2" ht="6" customHeight="1" x14ac:dyDescent="0.2">
      <c r="A9" s="77"/>
      <c r="B9" s="77"/>
    </row>
    <row r="10" spans="1:2" ht="24" x14ac:dyDescent="0.2">
      <c r="A10" s="68" t="s">
        <v>254</v>
      </c>
      <c r="B10" s="66"/>
    </row>
    <row r="11" spans="1:2" ht="6" customHeight="1" x14ac:dyDescent="0.2">
      <c r="A11" s="77"/>
      <c r="B11" s="77"/>
    </row>
    <row r="12" spans="1:2" ht="36" x14ac:dyDescent="0.2">
      <c r="A12" s="68" t="s">
        <v>255</v>
      </c>
      <c r="B12" s="66"/>
    </row>
    <row r="13" spans="1:2" ht="6" customHeight="1" x14ac:dyDescent="0.2">
      <c r="A13" s="77"/>
      <c r="B13" s="77"/>
    </row>
    <row r="14" spans="1:2" ht="24" x14ac:dyDescent="0.2">
      <c r="A14" s="68" t="s">
        <v>256</v>
      </c>
      <c r="B14" s="66"/>
    </row>
    <row r="15" spans="1:2" ht="6" customHeight="1" x14ac:dyDescent="0.2">
      <c r="A15" s="160"/>
      <c r="B15" s="160"/>
    </row>
    <row r="16" spans="1:2" ht="24" x14ac:dyDescent="0.2">
      <c r="A16" s="68" t="s">
        <v>257</v>
      </c>
      <c r="B16" s="160"/>
    </row>
    <row r="17" spans="1:2" ht="6" customHeight="1" x14ac:dyDescent="0.2">
      <c r="A17" s="66"/>
      <c r="B17" s="66"/>
    </row>
    <row r="18" spans="1:2" ht="24" x14ac:dyDescent="0.2">
      <c r="A18" s="68" t="s">
        <v>258</v>
      </c>
      <c r="B18" s="77"/>
    </row>
    <row r="19" spans="1:2" ht="6" customHeight="1" x14ac:dyDescent="0.2">
      <c r="A19" s="66"/>
      <c r="B19" s="66"/>
    </row>
    <row r="20" spans="1:2" ht="24" x14ac:dyDescent="0.2">
      <c r="A20" s="68" t="s">
        <v>259</v>
      </c>
      <c r="B20" s="77"/>
    </row>
    <row r="21" spans="1:2" ht="6" customHeight="1" x14ac:dyDescent="0.2">
      <c r="A21" s="66"/>
      <c r="B21" s="66"/>
    </row>
    <row r="22" spans="1:2" x14ac:dyDescent="0.2">
      <c r="A22" s="68" t="s">
        <v>260</v>
      </c>
      <c r="B22" s="77"/>
    </row>
    <row r="23" spans="1:2" ht="6" customHeight="1" x14ac:dyDescent="0.2">
      <c r="A23" s="66"/>
      <c r="B23" s="66"/>
    </row>
    <row r="24" spans="1:2" x14ac:dyDescent="0.2">
      <c r="A24" s="84" t="s">
        <v>261</v>
      </c>
      <c r="B24" s="77"/>
    </row>
    <row r="25" spans="1:2" ht="84" x14ac:dyDescent="0.2">
      <c r="A25" s="68" t="s">
        <v>262</v>
      </c>
      <c r="B25" s="66"/>
    </row>
    <row r="26" spans="1:2" x14ac:dyDescent="0.2">
      <c r="A26" s="66"/>
      <c r="B26" s="66"/>
    </row>
    <row r="27" spans="1:2" x14ac:dyDescent="0.2">
      <c r="A27" s="66"/>
      <c r="B27" s="66"/>
    </row>
    <row r="28" spans="1:2" x14ac:dyDescent="0.2">
      <c r="A28" s="66"/>
      <c r="B28" s="66"/>
    </row>
    <row r="29" spans="1:2" x14ac:dyDescent="0.2">
      <c r="A29" s="66"/>
      <c r="B29" s="66"/>
    </row>
    <row r="30" spans="1:2" x14ac:dyDescent="0.2">
      <c r="A30" s="66"/>
      <c r="B30" s="66"/>
    </row>
    <row r="31" spans="1:2" x14ac:dyDescent="0.2">
      <c r="A31" s="66"/>
      <c r="B31" s="66"/>
    </row>
    <row r="32" spans="1:2" x14ac:dyDescent="0.2">
      <c r="A32" s="66"/>
      <c r="B32" s="66"/>
    </row>
    <row r="33" spans="1:2" x14ac:dyDescent="0.2">
      <c r="A33" s="66"/>
      <c r="B33" s="66"/>
    </row>
    <row r="34" spans="1:2" x14ac:dyDescent="0.2">
      <c r="A34" s="66"/>
      <c r="B34" s="66"/>
    </row>
    <row r="35" spans="1:2" x14ac:dyDescent="0.2">
      <c r="A35" s="66"/>
      <c r="B35" s="66"/>
    </row>
    <row r="36" spans="1:2" x14ac:dyDescent="0.2">
      <c r="A36" s="66"/>
      <c r="B36" s="66"/>
    </row>
    <row r="37" spans="1:2" x14ac:dyDescent="0.2">
      <c r="A37" s="66"/>
      <c r="B37" s="66"/>
    </row>
    <row r="38" spans="1:2" x14ac:dyDescent="0.2">
      <c r="A38" s="66"/>
      <c r="B38" s="66"/>
    </row>
    <row r="39" spans="1:2" x14ac:dyDescent="0.2">
      <c r="A39" s="66"/>
      <c r="B39" s="66"/>
    </row>
    <row r="40" spans="1:2" x14ac:dyDescent="0.2">
      <c r="A40" s="66"/>
      <c r="B40" s="66"/>
    </row>
    <row r="41" spans="1:2" x14ac:dyDescent="0.2">
      <c r="A41" s="66"/>
      <c r="B41" s="66"/>
    </row>
    <row r="42" spans="1:2" x14ac:dyDescent="0.2">
      <c r="A42" s="66"/>
      <c r="B42" s="66"/>
    </row>
    <row r="43" spans="1:2" x14ac:dyDescent="0.2">
      <c r="A43" s="66"/>
      <c r="B43" s="66"/>
    </row>
    <row r="44" spans="1:2" x14ac:dyDescent="0.2">
      <c r="A44" s="66"/>
      <c r="B44" s="66"/>
    </row>
    <row r="45" spans="1:2" x14ac:dyDescent="0.2">
      <c r="A45" s="66"/>
      <c r="B45" s="66"/>
    </row>
    <row r="46" spans="1:2" x14ac:dyDescent="0.2">
      <c r="A46" s="66"/>
      <c r="B46" s="66"/>
    </row>
    <row r="47" spans="1:2" x14ac:dyDescent="0.2">
      <c r="A47" s="66"/>
      <c r="B47" s="66"/>
    </row>
    <row r="48" spans="1:2" x14ac:dyDescent="0.2">
      <c r="A48" s="66"/>
      <c r="B48" s="66"/>
    </row>
    <row r="49" spans="1:2" x14ac:dyDescent="0.2">
      <c r="A49" s="66"/>
      <c r="B49" s="66"/>
    </row>
    <row r="50" spans="1:2" x14ac:dyDescent="0.2">
      <c r="A50" s="66"/>
      <c r="B50" s="66"/>
    </row>
    <row r="51" spans="1:2" x14ac:dyDescent="0.2">
      <c r="A51" s="66"/>
      <c r="B51" s="66"/>
    </row>
    <row r="52" spans="1:2" x14ac:dyDescent="0.2">
      <c r="A52" s="66"/>
      <c r="B52" s="66"/>
    </row>
    <row r="53" spans="1:2" x14ac:dyDescent="0.2">
      <c r="A53" s="66"/>
      <c r="B53" s="66"/>
    </row>
    <row r="54" spans="1:2" x14ac:dyDescent="0.2">
      <c r="A54" s="66"/>
      <c r="B54" s="66"/>
    </row>
    <row r="55" spans="1:2" x14ac:dyDescent="0.2">
      <c r="A55" s="66"/>
      <c r="B55" s="66"/>
    </row>
    <row r="56" spans="1:2" x14ac:dyDescent="0.2">
      <c r="A56" s="66"/>
      <c r="B56" s="66"/>
    </row>
    <row r="57" spans="1:2" x14ac:dyDescent="0.2">
      <c r="A57" s="66"/>
      <c r="B57" s="66"/>
    </row>
    <row r="58" spans="1:2" x14ac:dyDescent="0.2">
      <c r="A58" s="66"/>
      <c r="B58" s="66"/>
    </row>
    <row r="59" spans="1:2" x14ac:dyDescent="0.2">
      <c r="A59" s="66"/>
      <c r="B59" s="66"/>
    </row>
    <row r="60" spans="1:2" x14ac:dyDescent="0.2">
      <c r="A60" s="66"/>
      <c r="B60" s="66"/>
    </row>
    <row r="61" spans="1:2" x14ac:dyDescent="0.2">
      <c r="A61" s="66"/>
      <c r="B61" s="66"/>
    </row>
    <row r="62" spans="1:2" x14ac:dyDescent="0.2">
      <c r="A62" s="66"/>
      <c r="B62" s="66"/>
    </row>
    <row r="63" spans="1:2" x14ac:dyDescent="0.2">
      <c r="A63" s="66"/>
      <c r="B63" s="66"/>
    </row>
    <row r="64" spans="1:2" x14ac:dyDescent="0.2">
      <c r="A64" s="66"/>
      <c r="B64" s="66"/>
    </row>
    <row r="65" spans="1:2" x14ac:dyDescent="0.2">
      <c r="A65" s="66"/>
      <c r="B65" s="66"/>
    </row>
    <row r="66" spans="1:2" x14ac:dyDescent="0.2">
      <c r="A66" s="66"/>
      <c r="B66" s="66"/>
    </row>
    <row r="67" spans="1:2" x14ac:dyDescent="0.2">
      <c r="A67" s="66"/>
      <c r="B67" s="66"/>
    </row>
    <row r="68" spans="1:2" x14ac:dyDescent="0.2">
      <c r="A68" s="66"/>
      <c r="B68" s="66"/>
    </row>
    <row r="69" spans="1:2" x14ac:dyDescent="0.2">
      <c r="A69" s="66"/>
      <c r="B69" s="66"/>
    </row>
    <row r="70" spans="1:2" x14ac:dyDescent="0.2">
      <c r="A70" s="66"/>
      <c r="B70" s="66"/>
    </row>
    <row r="71" spans="1:2" x14ac:dyDescent="0.2">
      <c r="A71" s="66"/>
      <c r="B71" s="66"/>
    </row>
    <row r="72" spans="1:2" x14ac:dyDescent="0.2">
      <c r="A72" s="66"/>
      <c r="B72" s="66"/>
    </row>
    <row r="73" spans="1:2" x14ac:dyDescent="0.2">
      <c r="A73" s="66"/>
      <c r="B73" s="66"/>
    </row>
    <row r="74" spans="1:2" x14ac:dyDescent="0.2">
      <c r="A74" s="66"/>
      <c r="B74" s="66"/>
    </row>
    <row r="75" spans="1:2" x14ac:dyDescent="0.2">
      <c r="A75" s="66"/>
      <c r="B75" s="66"/>
    </row>
    <row r="76" spans="1:2" x14ac:dyDescent="0.2">
      <c r="A76" s="66"/>
      <c r="B76" s="66"/>
    </row>
    <row r="77" spans="1:2" x14ac:dyDescent="0.2">
      <c r="A77" s="66"/>
      <c r="B77" s="66"/>
    </row>
    <row r="78" spans="1:2" x14ac:dyDescent="0.2">
      <c r="A78" s="66"/>
      <c r="B78" s="66"/>
    </row>
    <row r="79" spans="1:2" x14ac:dyDescent="0.2">
      <c r="A79" s="66"/>
      <c r="B79" s="66"/>
    </row>
  </sheetData>
  <pageMargins left="0.25" right="0.25" top="0.5" bottom="0.5" header="0" footer="0.25"/>
  <pageSetup orientation="landscape" r:id="rId1"/>
  <headerFoot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B100"/>
  <sheetViews>
    <sheetView workbookViewId="0">
      <selection activeCell="C8" sqref="C8"/>
    </sheetView>
  </sheetViews>
  <sheetFormatPr defaultColWidth="21.5" defaultRowHeight="12.75" x14ac:dyDescent="0.2"/>
  <cols>
    <col min="1" max="1" width="1.83203125" customWidth="1"/>
    <col min="2" max="2" width="77" customWidth="1"/>
    <col min="3" max="3" width="1.5" customWidth="1"/>
  </cols>
  <sheetData>
    <row r="1" spans="2:2" ht="18.75" customHeight="1" x14ac:dyDescent="0.2">
      <c r="B1" s="6"/>
    </row>
    <row r="2" spans="2:2" ht="18.75" customHeight="1" x14ac:dyDescent="0.2">
      <c r="B2" s="6"/>
    </row>
    <row r="3" spans="2:2" ht="18.75" customHeight="1" x14ac:dyDescent="0.2">
      <c r="B3" s="6"/>
    </row>
    <row r="4" spans="2:2" ht="18.75" customHeight="1" x14ac:dyDescent="0.2">
      <c r="B4" s="6"/>
    </row>
    <row r="5" spans="2:2" ht="18.75" customHeight="1" x14ac:dyDescent="0.2">
      <c r="B5" s="6"/>
    </row>
    <row r="6" spans="2:2" ht="18.75" customHeight="1" x14ac:dyDescent="0.2">
      <c r="B6" s="6"/>
    </row>
    <row r="7" spans="2:2" ht="18.75" customHeight="1" x14ac:dyDescent="0.2">
      <c r="B7" s="6"/>
    </row>
    <row r="8" spans="2:2" ht="18.75" customHeight="1" x14ac:dyDescent="0.2">
      <c r="B8" s="6"/>
    </row>
    <row r="9" spans="2:2" ht="18.75" customHeight="1" x14ac:dyDescent="0.2">
      <c r="B9" s="6"/>
    </row>
    <row r="10" spans="2:2" ht="18.75" customHeight="1" x14ac:dyDescent="0.2">
      <c r="B10" s="6"/>
    </row>
    <row r="11" spans="2:2" ht="18.75" customHeight="1" x14ac:dyDescent="0.2">
      <c r="B11" s="6"/>
    </row>
    <row r="12" spans="2:2" ht="18.75" customHeight="1" x14ac:dyDescent="0.2">
      <c r="B12" s="6"/>
    </row>
    <row r="13" spans="2:2" ht="18.75" customHeight="1" x14ac:dyDescent="0.2">
      <c r="B13" s="6"/>
    </row>
    <row r="14" spans="2:2" ht="18.75" customHeight="1" x14ac:dyDescent="0.2">
      <c r="B14" s="6"/>
    </row>
    <row r="15" spans="2:2" ht="46.5" x14ac:dyDescent="0.35">
      <c r="B15" s="42" t="s">
        <v>20</v>
      </c>
    </row>
    <row r="16" spans="2:2" ht="18.75" customHeight="1" x14ac:dyDescent="0.2">
      <c r="B16" s="6"/>
    </row>
    <row r="17" spans="2:2" ht="18.75" customHeight="1" x14ac:dyDescent="0.2">
      <c r="B17" s="6"/>
    </row>
    <row r="18" spans="2:2" ht="18.75" customHeight="1" x14ac:dyDescent="0.2">
      <c r="B18" s="6"/>
    </row>
    <row r="19" spans="2:2" ht="18.75" customHeight="1" x14ac:dyDescent="0.2">
      <c r="B19" s="6"/>
    </row>
    <row r="20" spans="2:2" ht="18.75" customHeight="1" x14ac:dyDescent="0.2">
      <c r="B20" s="6"/>
    </row>
    <row r="21" spans="2:2" ht="18.75" customHeight="1" x14ac:dyDescent="0.2">
      <c r="B21" s="6"/>
    </row>
    <row r="22" spans="2:2" ht="18.75" customHeight="1" x14ac:dyDescent="0.2">
      <c r="B22" s="6"/>
    </row>
    <row r="23" spans="2:2" ht="18.75" customHeight="1" x14ac:dyDescent="0.2">
      <c r="B23" s="6"/>
    </row>
    <row r="24" spans="2:2" ht="18.75" customHeight="1" x14ac:dyDescent="0.2">
      <c r="B24" s="6"/>
    </row>
    <row r="25" spans="2:2" ht="18.75" customHeight="1" x14ac:dyDescent="0.2">
      <c r="B25" s="6"/>
    </row>
    <row r="26" spans="2:2" ht="18.75" customHeight="1" x14ac:dyDescent="0.2">
      <c r="B26" s="6"/>
    </row>
    <row r="27" spans="2:2" ht="18.75" customHeight="1" x14ac:dyDescent="0.2">
      <c r="B27" s="6"/>
    </row>
    <row r="28" spans="2:2" ht="18.75" customHeight="1" x14ac:dyDescent="0.2">
      <c r="B28" s="6"/>
    </row>
    <row r="29" spans="2:2" ht="18.75" customHeight="1" x14ac:dyDescent="0.2">
      <c r="B29" s="6"/>
    </row>
    <row r="30" spans="2:2" ht="18.75" customHeight="1" x14ac:dyDescent="0.2">
      <c r="B30" s="6"/>
    </row>
    <row r="31" spans="2:2" ht="18.75" customHeight="1" x14ac:dyDescent="0.2">
      <c r="B31" s="6"/>
    </row>
    <row r="32" spans="2:2" ht="18.75" customHeight="1" x14ac:dyDescent="0.2">
      <c r="B32" s="6"/>
    </row>
    <row r="33" spans="2:2" ht="18.75" customHeight="1" x14ac:dyDescent="0.2">
      <c r="B33" s="6"/>
    </row>
    <row r="34" spans="2:2" ht="18.75" customHeight="1" x14ac:dyDescent="0.2">
      <c r="B34" s="6"/>
    </row>
    <row r="35" spans="2:2" ht="18.75" customHeight="1" x14ac:dyDescent="0.2">
      <c r="B35" s="6"/>
    </row>
    <row r="36" spans="2:2" ht="18.75" customHeight="1" x14ac:dyDescent="0.2">
      <c r="B36" s="6"/>
    </row>
    <row r="37" spans="2:2" ht="18.75" customHeight="1" x14ac:dyDescent="0.2">
      <c r="B37" s="6"/>
    </row>
    <row r="38" spans="2:2" ht="18.75" customHeight="1" x14ac:dyDescent="0.2">
      <c r="B38" s="6"/>
    </row>
    <row r="39" spans="2:2" ht="18.75" customHeight="1" x14ac:dyDescent="0.2">
      <c r="B39" s="6"/>
    </row>
    <row r="40" spans="2:2" ht="18.75" customHeight="1" x14ac:dyDescent="0.2">
      <c r="B40" s="6"/>
    </row>
    <row r="41" spans="2:2" ht="18.75" customHeight="1" x14ac:dyDescent="0.2">
      <c r="B41" s="6"/>
    </row>
    <row r="42" spans="2:2" ht="18.75" customHeight="1" x14ac:dyDescent="0.2">
      <c r="B42" s="6"/>
    </row>
    <row r="43" spans="2:2" ht="18.75" customHeight="1" x14ac:dyDescent="0.2">
      <c r="B43" s="6"/>
    </row>
    <row r="44" spans="2:2" ht="18.75" customHeight="1" x14ac:dyDescent="0.2">
      <c r="B44" s="6"/>
    </row>
    <row r="45" spans="2:2" ht="18.75" customHeight="1" x14ac:dyDescent="0.2">
      <c r="B45" s="6"/>
    </row>
    <row r="46" spans="2:2" ht="18.75" customHeight="1" x14ac:dyDescent="0.2">
      <c r="B46" s="6"/>
    </row>
    <row r="47" spans="2:2" ht="18.75" customHeight="1" x14ac:dyDescent="0.2">
      <c r="B47" s="6"/>
    </row>
    <row r="48" spans="2:2" ht="18.75" customHeight="1" x14ac:dyDescent="0.2">
      <c r="B48" s="6"/>
    </row>
    <row r="49" spans="2:2" ht="18.75" customHeight="1" x14ac:dyDescent="0.2">
      <c r="B49" s="6"/>
    </row>
    <row r="50" spans="2:2" ht="18.75" customHeight="1" x14ac:dyDescent="0.2">
      <c r="B50" s="6"/>
    </row>
    <row r="51" spans="2:2" ht="18.75" customHeight="1" x14ac:dyDescent="0.2">
      <c r="B51" s="6"/>
    </row>
    <row r="52" spans="2:2" ht="18.75" customHeight="1" x14ac:dyDescent="0.2">
      <c r="B52" s="6"/>
    </row>
    <row r="53" spans="2:2" ht="18.75" customHeight="1" x14ac:dyDescent="0.2">
      <c r="B53" s="6"/>
    </row>
    <row r="54" spans="2:2" ht="18.75" customHeight="1" x14ac:dyDescent="0.2">
      <c r="B54" s="6"/>
    </row>
    <row r="55" spans="2:2" ht="18.75" customHeight="1" x14ac:dyDescent="0.2">
      <c r="B55" s="6"/>
    </row>
    <row r="56" spans="2:2" ht="18.75" customHeight="1" x14ac:dyDescent="0.2">
      <c r="B56" s="6"/>
    </row>
    <row r="57" spans="2:2" ht="18.75" customHeight="1" x14ac:dyDescent="0.2">
      <c r="B57" s="6"/>
    </row>
    <row r="58" spans="2:2" ht="18.75" customHeight="1" x14ac:dyDescent="0.2">
      <c r="B58" s="6"/>
    </row>
    <row r="59" spans="2:2" ht="18.75" customHeight="1" x14ac:dyDescent="0.2">
      <c r="B59" s="6"/>
    </row>
    <row r="60" spans="2:2" ht="18.75" customHeight="1" x14ac:dyDescent="0.2">
      <c r="B60" s="6"/>
    </row>
    <row r="61" spans="2:2" ht="18.75" customHeight="1" x14ac:dyDescent="0.2">
      <c r="B61" s="6"/>
    </row>
    <row r="62" spans="2:2" ht="18.75" customHeight="1" x14ac:dyDescent="0.2">
      <c r="B62" s="6"/>
    </row>
    <row r="63" spans="2:2" ht="18.75" customHeight="1" x14ac:dyDescent="0.2">
      <c r="B63" s="6"/>
    </row>
    <row r="64" spans="2:2" ht="18.75" customHeight="1" x14ac:dyDescent="0.2">
      <c r="B64" s="6"/>
    </row>
    <row r="65" spans="2:2" ht="18.75" customHeight="1" x14ac:dyDescent="0.2">
      <c r="B65" s="6"/>
    </row>
    <row r="66" spans="2:2" ht="18.75" customHeight="1" x14ac:dyDescent="0.2">
      <c r="B66" s="6"/>
    </row>
    <row r="67" spans="2:2" ht="18.75" customHeight="1" x14ac:dyDescent="0.2">
      <c r="B67" s="6"/>
    </row>
    <row r="68" spans="2:2" ht="18.75" customHeight="1" x14ac:dyDescent="0.2">
      <c r="B68" s="6"/>
    </row>
    <row r="69" spans="2:2" ht="18.75" customHeight="1" x14ac:dyDescent="0.2">
      <c r="B69" s="6"/>
    </row>
    <row r="70" spans="2:2" ht="18.75" customHeight="1" x14ac:dyDescent="0.2">
      <c r="B70" s="6"/>
    </row>
    <row r="71" spans="2:2" ht="18.75" customHeight="1" x14ac:dyDescent="0.2">
      <c r="B71" s="6"/>
    </row>
    <row r="72" spans="2:2" ht="18.75" customHeight="1" x14ac:dyDescent="0.2">
      <c r="B72" s="6"/>
    </row>
    <row r="73" spans="2:2" ht="18.75" customHeight="1" x14ac:dyDescent="0.2">
      <c r="B73" s="6"/>
    </row>
    <row r="74" spans="2:2" ht="18.75" customHeight="1" x14ac:dyDescent="0.2">
      <c r="B74" s="6"/>
    </row>
    <row r="75" spans="2:2" ht="18.75" customHeight="1" x14ac:dyDescent="0.2">
      <c r="B75" s="6"/>
    </row>
    <row r="76" spans="2:2" ht="18.75" customHeight="1" x14ac:dyDescent="0.2">
      <c r="B76" s="6"/>
    </row>
    <row r="77" spans="2:2" ht="18.75" customHeight="1" x14ac:dyDescent="0.2">
      <c r="B77" s="6"/>
    </row>
    <row r="78" spans="2:2" ht="18.75" customHeight="1" x14ac:dyDescent="0.2">
      <c r="B78" s="6"/>
    </row>
    <row r="79" spans="2:2" ht="18.75" customHeight="1" x14ac:dyDescent="0.2">
      <c r="B79" s="6"/>
    </row>
    <row r="80" spans="2:2" ht="18.75" customHeight="1" x14ac:dyDescent="0.2">
      <c r="B80" s="6"/>
    </row>
    <row r="81" spans="2:2" ht="18.75" customHeight="1" x14ac:dyDescent="0.2">
      <c r="B81" s="6"/>
    </row>
    <row r="82" spans="2:2" ht="18.75" customHeight="1" x14ac:dyDescent="0.2">
      <c r="B82" s="6"/>
    </row>
    <row r="83" spans="2:2" ht="18.75" customHeight="1" x14ac:dyDescent="0.2">
      <c r="B83" s="6"/>
    </row>
    <row r="84" spans="2:2" ht="18.75" customHeight="1" x14ac:dyDescent="0.2">
      <c r="B84" s="6"/>
    </row>
    <row r="85" spans="2:2" ht="18.75" customHeight="1" x14ac:dyDescent="0.2">
      <c r="B85" s="6"/>
    </row>
    <row r="86" spans="2:2" ht="18.75" customHeight="1" x14ac:dyDescent="0.2">
      <c r="B86" s="6"/>
    </row>
    <row r="87" spans="2:2" ht="18.75" customHeight="1" x14ac:dyDescent="0.2">
      <c r="B87" s="6"/>
    </row>
    <row r="88" spans="2:2" ht="18.75" customHeight="1" x14ac:dyDescent="0.2">
      <c r="B88" s="6"/>
    </row>
    <row r="89" spans="2:2" ht="18.75" customHeight="1" x14ac:dyDescent="0.2">
      <c r="B89" s="6"/>
    </row>
    <row r="90" spans="2:2" ht="18.75" customHeight="1" x14ac:dyDescent="0.2">
      <c r="B90" s="6"/>
    </row>
    <row r="91" spans="2:2" ht="18.75" customHeight="1" x14ac:dyDescent="0.2">
      <c r="B91" s="6"/>
    </row>
    <row r="92" spans="2:2" ht="18.75" customHeight="1" x14ac:dyDescent="0.2">
      <c r="B92" s="6"/>
    </row>
    <row r="93" spans="2:2" ht="18.75" customHeight="1" x14ac:dyDescent="0.2">
      <c r="B93" s="6"/>
    </row>
    <row r="94" spans="2:2" ht="18.75" customHeight="1" x14ac:dyDescent="0.2">
      <c r="B94" s="6"/>
    </row>
    <row r="95" spans="2:2" ht="18.75" customHeight="1" x14ac:dyDescent="0.2">
      <c r="B95" s="6"/>
    </row>
    <row r="96" spans="2:2" ht="18.75" customHeight="1" x14ac:dyDescent="0.2">
      <c r="B96" s="6"/>
    </row>
    <row r="97" spans="2:2" ht="18.75" customHeight="1" x14ac:dyDescent="0.2">
      <c r="B97" s="6"/>
    </row>
    <row r="98" spans="2:2" ht="18.75" customHeight="1" x14ac:dyDescent="0.2">
      <c r="B98" s="6"/>
    </row>
    <row r="99" spans="2:2" ht="18.75" customHeight="1" x14ac:dyDescent="0.2">
      <c r="B99" s="6"/>
    </row>
    <row r="100" spans="2:2" ht="18.75" customHeight="1" x14ac:dyDescent="0.2">
      <c r="B100" s="6"/>
    </row>
  </sheetData>
  <pageMargins left="1" right="0.25" top="3" bottom="0.5" header="0" footer="0.25"/>
  <pageSetup scale="160" orientation="landscape" r:id="rId1"/>
  <headerFoot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A97"/>
  <sheetViews>
    <sheetView workbookViewId="0">
      <selection activeCell="C8" sqref="C8"/>
    </sheetView>
  </sheetViews>
  <sheetFormatPr defaultColWidth="21.5" defaultRowHeight="12.75" x14ac:dyDescent="0.2"/>
  <cols>
    <col min="1" max="1" width="189.83203125" bestFit="1" customWidth="1"/>
  </cols>
  <sheetData>
    <row r="1" spans="1:1" x14ac:dyDescent="0.2">
      <c r="A1" s="17" t="s">
        <v>21</v>
      </c>
    </row>
    <row r="2" spans="1:1" x14ac:dyDescent="0.2">
      <c r="A2" s="43" t="s">
        <v>263</v>
      </c>
    </row>
    <row r="3" spans="1:1" x14ac:dyDescent="0.2">
      <c r="A3" s="18"/>
    </row>
    <row r="4" spans="1:1" ht="48" x14ac:dyDescent="0.2">
      <c r="A4" s="19" t="s">
        <v>264</v>
      </c>
    </row>
    <row r="5" spans="1:1" x14ac:dyDescent="0.2">
      <c r="A5" s="18"/>
    </row>
    <row r="6" spans="1:1" ht="91.5" customHeight="1" x14ac:dyDescent="0.2">
      <c r="A6" s="19" t="s">
        <v>265</v>
      </c>
    </row>
    <row r="7" spans="1:1" x14ac:dyDescent="0.2">
      <c r="A7" s="18"/>
    </row>
    <row r="8" spans="1:1" ht="36" x14ac:dyDescent="0.2">
      <c r="A8" s="19" t="s">
        <v>266</v>
      </c>
    </row>
    <row r="9" spans="1:1" x14ac:dyDescent="0.2">
      <c r="A9" s="18"/>
    </row>
    <row r="10" spans="1:1" ht="24" x14ac:dyDescent="0.2">
      <c r="A10" s="19" t="s">
        <v>267</v>
      </c>
    </row>
    <row r="11" spans="1:1" x14ac:dyDescent="0.2">
      <c r="A11" s="44"/>
    </row>
    <row r="12" spans="1:1" x14ac:dyDescent="0.2">
      <c r="A12" s="44"/>
    </row>
    <row r="13" spans="1:1" x14ac:dyDescent="0.2">
      <c r="A13" s="44"/>
    </row>
    <row r="14" spans="1:1" x14ac:dyDescent="0.2">
      <c r="A14" s="44"/>
    </row>
    <row r="15" spans="1:1" x14ac:dyDescent="0.2">
      <c r="A15" s="44"/>
    </row>
    <row r="16" spans="1:1" x14ac:dyDescent="0.2">
      <c r="A16" s="44"/>
    </row>
    <row r="17" spans="1:1" x14ac:dyDescent="0.2">
      <c r="A17" s="44"/>
    </row>
    <row r="18" spans="1:1" x14ac:dyDescent="0.2">
      <c r="A18" s="44"/>
    </row>
    <row r="19" spans="1:1" x14ac:dyDescent="0.2">
      <c r="A19" s="44"/>
    </row>
    <row r="20" spans="1:1" x14ac:dyDescent="0.2">
      <c r="A20" s="44"/>
    </row>
    <row r="21" spans="1:1" x14ac:dyDescent="0.2">
      <c r="A21" s="44"/>
    </row>
    <row r="22" spans="1:1" x14ac:dyDescent="0.2">
      <c r="A22" s="44"/>
    </row>
    <row r="23" spans="1:1" x14ac:dyDescent="0.2">
      <c r="A23" s="44"/>
    </row>
    <row r="24" spans="1:1" x14ac:dyDescent="0.2">
      <c r="A24" s="44"/>
    </row>
    <row r="25" spans="1:1" x14ac:dyDescent="0.2">
      <c r="A25" s="44"/>
    </row>
    <row r="26" spans="1:1" x14ac:dyDescent="0.2">
      <c r="A26" s="44"/>
    </row>
    <row r="27" spans="1:1" x14ac:dyDescent="0.2">
      <c r="A27" s="44"/>
    </row>
    <row r="28" spans="1:1" x14ac:dyDescent="0.2">
      <c r="A28" s="44"/>
    </row>
    <row r="29" spans="1:1" x14ac:dyDescent="0.2">
      <c r="A29" s="44"/>
    </row>
    <row r="30" spans="1:1" x14ac:dyDescent="0.2">
      <c r="A30" s="44"/>
    </row>
    <row r="31" spans="1:1" x14ac:dyDescent="0.2">
      <c r="A31" s="44"/>
    </row>
    <row r="32" spans="1:1" x14ac:dyDescent="0.2">
      <c r="A32" s="44"/>
    </row>
    <row r="33" spans="1:1" x14ac:dyDescent="0.2">
      <c r="A33" s="44"/>
    </row>
    <row r="34" spans="1:1" x14ac:dyDescent="0.2">
      <c r="A34" s="44"/>
    </row>
    <row r="35" spans="1:1" x14ac:dyDescent="0.2">
      <c r="A35" s="44"/>
    </row>
    <row r="36" spans="1:1" x14ac:dyDescent="0.2">
      <c r="A36" s="44"/>
    </row>
    <row r="37" spans="1:1" x14ac:dyDescent="0.2">
      <c r="A37" s="44"/>
    </row>
    <row r="38" spans="1:1" x14ac:dyDescent="0.2">
      <c r="A38" s="44"/>
    </row>
    <row r="39" spans="1:1" x14ac:dyDescent="0.2">
      <c r="A39" s="44"/>
    </row>
    <row r="40" spans="1:1" x14ac:dyDescent="0.2">
      <c r="A40" s="44"/>
    </row>
    <row r="41" spans="1:1" x14ac:dyDescent="0.2">
      <c r="A41" s="44"/>
    </row>
    <row r="42" spans="1:1" x14ac:dyDescent="0.2">
      <c r="A42" s="44"/>
    </row>
    <row r="43" spans="1:1" x14ac:dyDescent="0.2">
      <c r="A43" s="44"/>
    </row>
    <row r="44" spans="1:1" x14ac:dyDescent="0.2">
      <c r="A44" s="44"/>
    </row>
    <row r="45" spans="1:1" x14ac:dyDescent="0.2">
      <c r="A45" s="44"/>
    </row>
    <row r="46" spans="1:1" x14ac:dyDescent="0.2">
      <c r="A46" s="44"/>
    </row>
    <row r="47" spans="1:1" x14ac:dyDescent="0.2">
      <c r="A47" s="44"/>
    </row>
    <row r="48" spans="1:1" x14ac:dyDescent="0.2">
      <c r="A48" s="44"/>
    </row>
    <row r="49" spans="1:1" x14ac:dyDescent="0.2">
      <c r="A49" s="44"/>
    </row>
    <row r="50" spans="1:1" x14ac:dyDescent="0.2">
      <c r="A50" s="44"/>
    </row>
    <row r="51" spans="1:1" x14ac:dyDescent="0.2">
      <c r="A51" s="44"/>
    </row>
    <row r="52" spans="1:1" x14ac:dyDescent="0.2">
      <c r="A52" s="44"/>
    </row>
    <row r="53" spans="1:1" x14ac:dyDescent="0.2">
      <c r="A53" s="44"/>
    </row>
    <row r="54" spans="1:1" x14ac:dyDescent="0.2">
      <c r="A54" s="44"/>
    </row>
    <row r="55" spans="1:1" x14ac:dyDescent="0.2">
      <c r="A55" s="44"/>
    </row>
    <row r="56" spans="1:1" x14ac:dyDescent="0.2">
      <c r="A56" s="44"/>
    </row>
    <row r="57" spans="1:1" x14ac:dyDescent="0.2">
      <c r="A57" s="44"/>
    </row>
    <row r="58" spans="1:1" x14ac:dyDescent="0.2">
      <c r="A58" s="44"/>
    </row>
    <row r="59" spans="1:1" x14ac:dyDescent="0.2">
      <c r="A59" s="44"/>
    </row>
    <row r="60" spans="1:1" x14ac:dyDescent="0.2">
      <c r="A60" s="44"/>
    </row>
    <row r="61" spans="1:1" x14ac:dyDescent="0.2">
      <c r="A61" s="44"/>
    </row>
    <row r="62" spans="1:1" x14ac:dyDescent="0.2">
      <c r="A62" s="44"/>
    </row>
    <row r="63" spans="1:1" x14ac:dyDescent="0.2">
      <c r="A63" s="44"/>
    </row>
    <row r="64" spans="1:1" x14ac:dyDescent="0.2">
      <c r="A64" s="44"/>
    </row>
    <row r="65" spans="1:1" x14ac:dyDescent="0.2">
      <c r="A65" s="44"/>
    </row>
    <row r="66" spans="1:1" x14ac:dyDescent="0.2">
      <c r="A66" s="44"/>
    </row>
    <row r="67" spans="1:1" x14ac:dyDescent="0.2">
      <c r="A67" s="44"/>
    </row>
    <row r="68" spans="1:1" x14ac:dyDescent="0.2">
      <c r="A68" s="44"/>
    </row>
    <row r="69" spans="1:1" x14ac:dyDescent="0.2">
      <c r="A69" s="44"/>
    </row>
    <row r="70" spans="1:1" x14ac:dyDescent="0.2">
      <c r="A70" s="44"/>
    </row>
    <row r="71" spans="1:1" x14ac:dyDescent="0.2">
      <c r="A71" s="44"/>
    </row>
    <row r="72" spans="1:1" x14ac:dyDescent="0.2">
      <c r="A72" s="44"/>
    </row>
    <row r="73" spans="1:1" x14ac:dyDescent="0.2">
      <c r="A73" s="44"/>
    </row>
    <row r="74" spans="1:1" x14ac:dyDescent="0.2">
      <c r="A74" s="44"/>
    </row>
    <row r="75" spans="1:1" x14ac:dyDescent="0.2">
      <c r="A75" s="44"/>
    </row>
    <row r="76" spans="1:1" x14ac:dyDescent="0.2">
      <c r="A76" s="44"/>
    </row>
    <row r="77" spans="1:1" x14ac:dyDescent="0.2">
      <c r="A77" s="44"/>
    </row>
    <row r="78" spans="1:1" x14ac:dyDescent="0.2">
      <c r="A78" s="44"/>
    </row>
    <row r="79" spans="1:1" x14ac:dyDescent="0.2">
      <c r="A79" s="44"/>
    </row>
    <row r="80" spans="1:1" x14ac:dyDescent="0.2">
      <c r="A80" s="44"/>
    </row>
    <row r="81" spans="1:1" x14ac:dyDescent="0.2">
      <c r="A81" s="44"/>
    </row>
    <row r="82" spans="1:1" x14ac:dyDescent="0.2">
      <c r="A82" s="44"/>
    </row>
    <row r="83" spans="1:1" x14ac:dyDescent="0.2">
      <c r="A83" s="44"/>
    </row>
    <row r="84" spans="1:1" x14ac:dyDescent="0.2">
      <c r="A84" s="44"/>
    </row>
    <row r="85" spans="1:1" x14ac:dyDescent="0.2">
      <c r="A85" s="44"/>
    </row>
    <row r="86" spans="1:1" x14ac:dyDescent="0.2">
      <c r="A86" s="44"/>
    </row>
    <row r="87" spans="1:1" x14ac:dyDescent="0.2">
      <c r="A87" s="44"/>
    </row>
    <row r="88" spans="1:1" x14ac:dyDescent="0.2">
      <c r="A88" s="44"/>
    </row>
    <row r="89" spans="1:1" x14ac:dyDescent="0.2">
      <c r="A89" s="44"/>
    </row>
    <row r="90" spans="1:1" x14ac:dyDescent="0.2">
      <c r="A90" s="44"/>
    </row>
    <row r="91" spans="1:1" x14ac:dyDescent="0.2">
      <c r="A91" s="44"/>
    </row>
    <row r="92" spans="1:1" x14ac:dyDescent="0.2">
      <c r="A92" s="44"/>
    </row>
    <row r="93" spans="1:1" x14ac:dyDescent="0.2">
      <c r="A93" s="44"/>
    </row>
    <row r="94" spans="1:1" x14ac:dyDescent="0.2">
      <c r="A94" s="44"/>
    </row>
    <row r="95" spans="1:1" x14ac:dyDescent="0.2">
      <c r="A95" s="44"/>
    </row>
    <row r="96" spans="1:1" x14ac:dyDescent="0.2">
      <c r="A96" s="44"/>
    </row>
    <row r="97" spans="1:1" x14ac:dyDescent="0.2">
      <c r="A97" s="44"/>
    </row>
  </sheetData>
  <pageMargins left="0.25" right="0.25" top="0.5" bottom="0.5" header="0" footer="0.25"/>
  <pageSetup scale="98" orientation="landscape" r:id="rId1"/>
  <headerFoot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Y47"/>
  <sheetViews>
    <sheetView topLeftCell="A7" workbookViewId="0">
      <selection activeCell="C8" sqref="C8"/>
    </sheetView>
  </sheetViews>
  <sheetFormatPr defaultColWidth="21.5" defaultRowHeight="12.75" x14ac:dyDescent="0.2"/>
  <cols>
    <col min="1" max="1" width="63.83203125" bestFit="1" customWidth="1"/>
    <col min="2" max="2" width="0.6640625" customWidth="1"/>
    <col min="3" max="3" width="10.6640625" bestFit="1" customWidth="1"/>
    <col min="4" max="4" width="0.6640625" customWidth="1"/>
    <col min="5" max="5" width="10.6640625" bestFit="1" customWidth="1"/>
    <col min="6" max="6" width="0.6640625" customWidth="1"/>
    <col min="7" max="7" width="10.6640625" bestFit="1" customWidth="1"/>
    <col min="8" max="8" width="0.6640625" customWidth="1"/>
    <col min="9" max="9" width="10.6640625" bestFit="1" customWidth="1"/>
    <col min="10" max="10" width="0.6640625" customWidth="1"/>
    <col min="11" max="11" width="10.6640625" bestFit="1" customWidth="1"/>
    <col min="12" max="12" width="0.6640625" customWidth="1"/>
    <col min="13" max="13" width="10.6640625" bestFit="1" customWidth="1"/>
    <col min="14" max="14" width="0.6640625" customWidth="1"/>
    <col min="15" max="15" width="10.6640625" bestFit="1" customWidth="1"/>
    <col min="16" max="16" width="0.6640625" customWidth="1"/>
    <col min="17" max="17" width="10.6640625" bestFit="1" customWidth="1"/>
    <col min="18" max="18" width="0.6640625" customWidth="1"/>
    <col min="19" max="19" width="10.6640625" bestFit="1" customWidth="1"/>
    <col min="20" max="20" width="0.6640625" customWidth="1"/>
    <col min="21" max="21" width="10.6640625" bestFit="1" customWidth="1"/>
    <col min="22" max="22" width="0.6640625" customWidth="1"/>
    <col min="23" max="23" width="10.6640625" bestFit="1" customWidth="1"/>
    <col min="24" max="24" width="0.6640625" customWidth="1"/>
    <col min="25" max="25" width="10.6640625" bestFit="1" customWidth="1"/>
  </cols>
  <sheetData>
    <row r="1" spans="1:25" x14ac:dyDescent="0.2">
      <c r="A1" s="84" t="s">
        <v>21</v>
      </c>
      <c r="B1" s="89"/>
      <c r="C1" s="89"/>
      <c r="D1" s="89"/>
      <c r="E1" s="89"/>
      <c r="F1" s="89"/>
      <c r="G1" s="89"/>
      <c r="H1" s="89"/>
      <c r="I1" s="89"/>
      <c r="J1" s="159"/>
      <c r="K1" s="159"/>
      <c r="L1" s="159"/>
      <c r="M1" s="159"/>
      <c r="N1" s="159"/>
      <c r="O1" s="159"/>
      <c r="P1" s="159"/>
      <c r="Q1" s="159"/>
      <c r="R1" s="159"/>
      <c r="S1" s="159"/>
      <c r="T1" s="159"/>
      <c r="U1" s="159"/>
      <c r="V1" s="159"/>
      <c r="W1" s="159"/>
      <c r="X1" s="159"/>
      <c r="Y1" s="159"/>
    </row>
    <row r="2" spans="1:25" ht="24" x14ac:dyDescent="0.2">
      <c r="A2" s="84" t="s">
        <v>268</v>
      </c>
      <c r="B2" s="66"/>
      <c r="C2" s="66"/>
      <c r="D2" s="66"/>
      <c r="E2" s="66"/>
      <c r="F2" s="66"/>
      <c r="G2" s="66"/>
      <c r="H2" s="66"/>
      <c r="I2" s="66"/>
      <c r="J2" s="159"/>
      <c r="K2" s="159"/>
      <c r="L2" s="159"/>
      <c r="M2" s="159"/>
      <c r="N2" s="159"/>
      <c r="O2" s="159"/>
      <c r="P2" s="159"/>
      <c r="Q2" s="159"/>
      <c r="R2" s="159"/>
      <c r="S2" s="159"/>
      <c r="T2" s="159"/>
      <c r="U2" s="159"/>
      <c r="V2" s="159"/>
      <c r="W2" s="159"/>
      <c r="X2" s="159"/>
      <c r="Y2" s="159"/>
    </row>
    <row r="3" spans="1:25" x14ac:dyDescent="0.2">
      <c r="A3" s="66"/>
      <c r="B3" s="159"/>
      <c r="C3" s="159"/>
      <c r="D3" s="159"/>
      <c r="E3" s="159"/>
      <c r="F3" s="159"/>
      <c r="G3" s="159"/>
      <c r="H3" s="159"/>
      <c r="I3" s="159"/>
      <c r="J3" s="159"/>
      <c r="K3" s="159"/>
      <c r="L3" s="159"/>
      <c r="M3" s="159"/>
      <c r="N3" s="159"/>
      <c r="O3" s="159"/>
      <c r="P3" s="159"/>
      <c r="Q3" s="159"/>
      <c r="R3" s="159"/>
      <c r="S3" s="159"/>
      <c r="T3" s="159"/>
      <c r="U3" s="159"/>
      <c r="V3" s="159"/>
      <c r="W3" s="159"/>
      <c r="X3" s="159"/>
      <c r="Y3" s="159"/>
    </row>
    <row r="4" spans="1:25" x14ac:dyDescent="0.2">
      <c r="A4" s="66"/>
      <c r="B4" s="159"/>
      <c r="C4" s="159"/>
      <c r="D4" s="159"/>
      <c r="E4" s="159"/>
      <c r="F4" s="159"/>
      <c r="G4" s="159"/>
      <c r="H4" s="159"/>
      <c r="I4" s="159"/>
      <c r="J4" s="159"/>
      <c r="K4" s="159"/>
      <c r="L4" s="159"/>
      <c r="M4" s="159"/>
      <c r="N4" s="159"/>
      <c r="O4" s="159"/>
      <c r="P4" s="159"/>
      <c r="Q4" s="159"/>
      <c r="R4" s="159"/>
      <c r="S4" s="159"/>
      <c r="T4" s="159"/>
      <c r="U4" s="159"/>
      <c r="V4" s="159"/>
      <c r="W4" s="159"/>
      <c r="X4" s="159"/>
      <c r="Y4" s="159"/>
    </row>
    <row r="5" spans="1:25" s="78" customFormat="1" x14ac:dyDescent="0.2">
      <c r="A5" s="77"/>
      <c r="B5" s="89"/>
      <c r="C5" s="261">
        <v>2015</v>
      </c>
      <c r="D5" s="262"/>
      <c r="E5" s="262"/>
      <c r="F5" s="262"/>
      <c r="G5" s="262"/>
      <c r="H5" s="262"/>
      <c r="I5" s="262"/>
      <c r="J5" s="77"/>
      <c r="K5" s="261">
        <v>2016</v>
      </c>
      <c r="L5" s="262"/>
      <c r="M5" s="262"/>
      <c r="N5" s="262"/>
      <c r="O5" s="262"/>
      <c r="P5" s="262"/>
      <c r="Q5" s="262"/>
      <c r="R5" s="77"/>
      <c r="S5" s="289" t="s">
        <v>110</v>
      </c>
      <c r="T5" s="262"/>
      <c r="U5" s="289" t="s">
        <v>111</v>
      </c>
      <c r="V5" s="289" t="s">
        <v>111</v>
      </c>
      <c r="W5" s="289" t="s">
        <v>111</v>
      </c>
      <c r="X5" s="289" t="s">
        <v>111</v>
      </c>
      <c r="Y5" s="260"/>
    </row>
    <row r="6" spans="1:25" s="78" customFormat="1" x14ac:dyDescent="0.2">
      <c r="A6" s="80" t="s">
        <v>65</v>
      </c>
      <c r="B6" s="89"/>
      <c r="C6" s="82" t="s">
        <v>24</v>
      </c>
      <c r="D6" s="83"/>
      <c r="E6" s="82" t="s">
        <v>25</v>
      </c>
      <c r="F6" s="83"/>
      <c r="G6" s="82" t="s">
        <v>26</v>
      </c>
      <c r="H6" s="83"/>
      <c r="I6" s="82" t="s">
        <v>27</v>
      </c>
      <c r="J6" s="79"/>
      <c r="K6" s="82" t="s">
        <v>24</v>
      </c>
      <c r="L6" s="83"/>
      <c r="M6" s="82" t="s">
        <v>25</v>
      </c>
      <c r="N6" s="83"/>
      <c r="O6" s="82" t="s">
        <v>26</v>
      </c>
      <c r="P6" s="83"/>
      <c r="Q6" s="82" t="s">
        <v>27</v>
      </c>
      <c r="R6" s="79"/>
      <c r="S6" s="81" t="s">
        <v>24</v>
      </c>
      <c r="T6" s="79"/>
      <c r="U6" s="82" t="s">
        <v>25</v>
      </c>
      <c r="V6" s="79"/>
      <c r="W6" s="82" t="s">
        <v>26</v>
      </c>
      <c r="X6" s="79"/>
      <c r="Y6" s="82" t="s">
        <v>27</v>
      </c>
    </row>
    <row r="7" spans="1:25" x14ac:dyDescent="0.2">
      <c r="A7" s="66"/>
      <c r="B7" s="66"/>
      <c r="C7" s="66"/>
      <c r="D7" s="66"/>
      <c r="E7" s="66"/>
      <c r="F7" s="66"/>
      <c r="G7" s="66"/>
      <c r="H7" s="66"/>
      <c r="I7" s="66"/>
      <c r="J7" s="66"/>
      <c r="K7" s="66"/>
      <c r="L7" s="66"/>
      <c r="M7" s="66"/>
      <c r="N7" s="66"/>
      <c r="O7" s="66"/>
      <c r="P7" s="66"/>
      <c r="Q7" s="66"/>
      <c r="R7" s="66"/>
      <c r="S7" s="66"/>
      <c r="T7" s="66"/>
      <c r="U7" s="66"/>
      <c r="V7" s="66"/>
      <c r="W7" s="66"/>
      <c r="X7" s="66"/>
      <c r="Y7" s="66"/>
    </row>
    <row r="8" spans="1:25" x14ac:dyDescent="0.2">
      <c r="A8" s="68" t="s">
        <v>269</v>
      </c>
      <c r="B8" s="66"/>
      <c r="C8" s="206">
        <v>1090</v>
      </c>
      <c r="D8" s="210"/>
      <c r="E8" s="206">
        <v>1165</v>
      </c>
      <c r="F8" s="210"/>
      <c r="G8" s="206">
        <v>1109</v>
      </c>
      <c r="H8" s="210"/>
      <c r="I8" s="206">
        <v>871</v>
      </c>
      <c r="J8" s="210"/>
      <c r="K8" s="206">
        <v>1091</v>
      </c>
      <c r="L8" s="210"/>
      <c r="M8" s="206">
        <v>1165</v>
      </c>
      <c r="N8" s="210"/>
      <c r="O8" s="206">
        <v>1317</v>
      </c>
      <c r="P8" s="210"/>
      <c r="Q8" s="206">
        <v>1152</v>
      </c>
      <c r="R8" s="210"/>
      <c r="S8" s="206">
        <v>1206</v>
      </c>
      <c r="T8" s="210"/>
      <c r="U8" s="206">
        <v>1308</v>
      </c>
      <c r="V8" s="210"/>
      <c r="W8" s="206">
        <v>1368</v>
      </c>
      <c r="X8" s="210"/>
      <c r="Y8" s="206">
        <v>728</v>
      </c>
    </row>
    <row r="9" spans="1:25" ht="24" x14ac:dyDescent="0.2">
      <c r="A9" s="69" t="s">
        <v>270</v>
      </c>
      <c r="B9" s="66"/>
      <c r="C9" s="218">
        <v>31</v>
      </c>
      <c r="D9" s="219"/>
      <c r="E9" s="218">
        <v>37</v>
      </c>
      <c r="F9" s="219"/>
      <c r="G9" s="218">
        <v>-5</v>
      </c>
      <c r="H9" s="219"/>
      <c r="I9" s="218">
        <v>5</v>
      </c>
      <c r="J9" s="219"/>
      <c r="K9" s="218">
        <v>-7</v>
      </c>
      <c r="L9" s="219"/>
      <c r="M9" s="218">
        <v>4</v>
      </c>
      <c r="N9" s="219"/>
      <c r="O9" s="218">
        <v>9</v>
      </c>
      <c r="P9" s="219"/>
      <c r="Q9" s="218">
        <v>4</v>
      </c>
      <c r="R9" s="219"/>
      <c r="S9" s="218">
        <v>18</v>
      </c>
      <c r="T9" s="219"/>
      <c r="U9" s="218">
        <v>3</v>
      </c>
      <c r="V9" s="219"/>
      <c r="W9" s="218">
        <v>3</v>
      </c>
      <c r="X9" s="219"/>
      <c r="Y9" s="218">
        <v>9</v>
      </c>
    </row>
    <row r="10" spans="1:25" x14ac:dyDescent="0.2">
      <c r="A10" s="69" t="s">
        <v>271</v>
      </c>
      <c r="B10" s="66"/>
      <c r="C10" s="218">
        <v>66</v>
      </c>
      <c r="D10" s="219"/>
      <c r="E10" s="218">
        <v>65</v>
      </c>
      <c r="F10" s="219"/>
      <c r="G10" s="218">
        <v>66</v>
      </c>
      <c r="H10" s="219"/>
      <c r="I10" s="218">
        <v>64</v>
      </c>
      <c r="J10" s="219"/>
      <c r="K10" s="218">
        <v>57</v>
      </c>
      <c r="L10" s="219"/>
      <c r="M10" s="218">
        <v>59</v>
      </c>
      <c r="N10" s="219"/>
      <c r="O10" s="218">
        <v>61</v>
      </c>
      <c r="P10" s="219"/>
      <c r="Q10" s="218">
        <v>60</v>
      </c>
      <c r="R10" s="219"/>
      <c r="S10" s="218">
        <v>52</v>
      </c>
      <c r="T10" s="219"/>
      <c r="U10" s="218">
        <v>53</v>
      </c>
      <c r="V10" s="219"/>
      <c r="W10" s="218">
        <v>52</v>
      </c>
      <c r="X10" s="219"/>
      <c r="Y10" s="218">
        <v>52</v>
      </c>
    </row>
    <row r="11" spans="1:25" x14ac:dyDescent="0.2">
      <c r="A11" s="118" t="s">
        <v>272</v>
      </c>
      <c r="B11" s="66"/>
      <c r="C11" s="218">
        <v>-3</v>
      </c>
      <c r="D11" s="219"/>
      <c r="E11" s="218">
        <v>59</v>
      </c>
      <c r="F11" s="219"/>
      <c r="G11" s="218">
        <v>11</v>
      </c>
      <c r="H11" s="219"/>
      <c r="I11" s="218">
        <v>18</v>
      </c>
      <c r="J11" s="219"/>
      <c r="K11" s="218">
        <v>17</v>
      </c>
      <c r="L11" s="219"/>
      <c r="M11" s="218">
        <v>7</v>
      </c>
      <c r="N11" s="219"/>
      <c r="O11" s="218">
        <v>18</v>
      </c>
      <c r="P11" s="219"/>
      <c r="Q11" s="218">
        <v>7</v>
      </c>
      <c r="R11" s="219"/>
      <c r="S11" s="218">
        <v>8</v>
      </c>
      <c r="T11" s="219"/>
      <c r="U11" s="218">
        <v>12</v>
      </c>
      <c r="V11" s="219"/>
      <c r="W11" s="218">
        <v>6</v>
      </c>
      <c r="X11" s="219"/>
      <c r="Y11" s="218">
        <v>80</v>
      </c>
    </row>
    <row r="12" spans="1:25" x14ac:dyDescent="0.2">
      <c r="A12" s="118" t="s">
        <v>273</v>
      </c>
      <c r="B12" s="66"/>
      <c r="C12" s="218">
        <v>0</v>
      </c>
      <c r="D12" s="219"/>
      <c r="E12" s="218">
        <v>0</v>
      </c>
      <c r="F12" s="219"/>
      <c r="G12" s="218">
        <v>0</v>
      </c>
      <c r="H12" s="219"/>
      <c r="I12" s="218">
        <v>170</v>
      </c>
      <c r="J12" s="219"/>
      <c r="K12" s="218">
        <v>0</v>
      </c>
      <c r="L12" s="219"/>
      <c r="M12" s="218">
        <v>0</v>
      </c>
      <c r="N12" s="219"/>
      <c r="O12" s="218">
        <v>-13</v>
      </c>
      <c r="P12" s="219"/>
      <c r="Q12" s="218">
        <v>0</v>
      </c>
      <c r="R12" s="219"/>
      <c r="S12" s="218">
        <v>0</v>
      </c>
      <c r="T12" s="219"/>
      <c r="U12" s="218">
        <v>0</v>
      </c>
      <c r="V12" s="219"/>
      <c r="W12" s="218">
        <v>0</v>
      </c>
      <c r="X12" s="219"/>
      <c r="Y12" s="218">
        <v>0</v>
      </c>
    </row>
    <row r="13" spans="1:25" x14ac:dyDescent="0.2">
      <c r="A13" s="74" t="s">
        <v>346</v>
      </c>
      <c r="B13" s="66"/>
      <c r="C13" s="211">
        <f>C8-C9+C10+C11+C12</f>
        <v>1122</v>
      </c>
      <c r="D13" s="210"/>
      <c r="E13" s="211">
        <f>E8-E9+E10+E11+E12</f>
        <v>1252</v>
      </c>
      <c r="F13" s="210"/>
      <c r="G13" s="211">
        <f>G8-G9+G10+G11+G12</f>
        <v>1191</v>
      </c>
      <c r="H13" s="210"/>
      <c r="I13" s="211">
        <f>I8-I9+I10+I11+I12</f>
        <v>1118</v>
      </c>
      <c r="J13" s="210"/>
      <c r="K13" s="211">
        <f>K8-K9+K10+K11+K12</f>
        <v>1172</v>
      </c>
      <c r="L13" s="210"/>
      <c r="M13" s="211">
        <f>M8-M9+M10+M11+M12</f>
        <v>1227</v>
      </c>
      <c r="N13" s="210"/>
      <c r="O13" s="211">
        <f>O8-O9+O10+O11+O12</f>
        <v>1374</v>
      </c>
      <c r="P13" s="210"/>
      <c r="Q13" s="211">
        <f>Q8-Q9+Q10+Q11+Q12</f>
        <v>1215</v>
      </c>
      <c r="R13" s="210"/>
      <c r="S13" s="211">
        <f>S8-S9+S10+S11+S12</f>
        <v>1248</v>
      </c>
      <c r="T13" s="210"/>
      <c r="U13" s="211">
        <f>U8-U9+U10+U11+U12</f>
        <v>1370</v>
      </c>
      <c r="V13" s="210"/>
      <c r="W13" s="211">
        <f>W8-W9+W10+W11+W12</f>
        <v>1423</v>
      </c>
      <c r="X13" s="210"/>
      <c r="Y13" s="211">
        <f>Y8-Y9+Y10+Y11+Y12</f>
        <v>851</v>
      </c>
    </row>
    <row r="14" spans="1:25" x14ac:dyDescent="0.2">
      <c r="A14" s="66"/>
      <c r="B14" s="66"/>
      <c r="C14" s="210"/>
      <c r="D14" s="210"/>
      <c r="E14" s="210"/>
      <c r="F14" s="210"/>
      <c r="G14" s="210"/>
      <c r="H14" s="210"/>
      <c r="I14" s="210"/>
      <c r="J14" s="210"/>
      <c r="K14" s="210"/>
      <c r="L14" s="210"/>
      <c r="M14" s="210"/>
      <c r="N14" s="210"/>
      <c r="O14" s="210"/>
      <c r="P14" s="210"/>
      <c r="Q14" s="210"/>
      <c r="R14" s="210"/>
      <c r="S14" s="210"/>
      <c r="T14" s="210"/>
      <c r="U14" s="210"/>
      <c r="V14" s="210"/>
      <c r="W14" s="210"/>
      <c r="X14" s="210"/>
      <c r="Y14" s="210"/>
    </row>
    <row r="15" spans="1:25" x14ac:dyDescent="0.2">
      <c r="A15" s="68" t="s">
        <v>274</v>
      </c>
      <c r="B15" s="66"/>
      <c r="C15" s="206">
        <v>3012</v>
      </c>
      <c r="D15" s="210"/>
      <c r="E15" s="206">
        <v>3067</v>
      </c>
      <c r="F15" s="210"/>
      <c r="G15" s="206">
        <v>3053</v>
      </c>
      <c r="H15" s="210"/>
      <c r="I15" s="206">
        <v>2950</v>
      </c>
      <c r="J15" s="210"/>
      <c r="K15" s="206">
        <v>2970</v>
      </c>
      <c r="L15" s="210"/>
      <c r="M15" s="206">
        <v>2999</v>
      </c>
      <c r="N15" s="210"/>
      <c r="O15" s="206">
        <v>3150</v>
      </c>
      <c r="P15" s="210"/>
      <c r="Q15" s="206">
        <v>2954</v>
      </c>
      <c r="R15" s="210"/>
      <c r="S15" s="206">
        <v>3018</v>
      </c>
      <c r="T15" s="210"/>
      <c r="U15" s="206">
        <v>3120</v>
      </c>
      <c r="V15" s="210"/>
      <c r="W15" s="206">
        <v>3167</v>
      </c>
      <c r="X15" s="210"/>
      <c r="Y15" s="206">
        <v>2860</v>
      </c>
    </row>
    <row r="16" spans="1:25" ht="24" x14ac:dyDescent="0.2">
      <c r="A16" s="68" t="s">
        <v>275</v>
      </c>
      <c r="B16" s="66"/>
      <c r="C16" s="218">
        <v>52</v>
      </c>
      <c r="D16" s="219"/>
      <c r="E16" s="218">
        <v>40</v>
      </c>
      <c r="F16" s="219"/>
      <c r="G16" s="218">
        <v>-22</v>
      </c>
      <c r="H16" s="219"/>
      <c r="I16" s="218">
        <v>16</v>
      </c>
      <c r="J16" s="219"/>
      <c r="K16" s="218">
        <v>-6</v>
      </c>
      <c r="L16" s="219"/>
      <c r="M16" s="218">
        <v>10</v>
      </c>
      <c r="N16" s="219"/>
      <c r="O16" s="218">
        <v>17</v>
      </c>
      <c r="P16" s="219"/>
      <c r="Q16" s="218">
        <v>5</v>
      </c>
      <c r="R16" s="219"/>
      <c r="S16" s="218">
        <v>33</v>
      </c>
      <c r="T16" s="219"/>
      <c r="U16" s="218">
        <v>10</v>
      </c>
      <c r="V16" s="219"/>
      <c r="W16" s="218">
        <v>10</v>
      </c>
      <c r="X16" s="219"/>
      <c r="Y16" s="218">
        <v>17</v>
      </c>
    </row>
    <row r="17" spans="1:25" x14ac:dyDescent="0.2">
      <c r="A17" s="68" t="s">
        <v>276</v>
      </c>
      <c r="B17" s="66"/>
      <c r="C17" s="235">
        <v>728</v>
      </c>
      <c r="D17" s="219"/>
      <c r="E17" s="235">
        <v>779</v>
      </c>
      <c r="F17" s="219"/>
      <c r="G17" s="235">
        <v>759</v>
      </c>
      <c r="H17" s="219"/>
      <c r="I17" s="235">
        <v>760</v>
      </c>
      <c r="J17" s="219"/>
      <c r="K17" s="235">
        <v>766</v>
      </c>
      <c r="L17" s="219"/>
      <c r="M17" s="235">
        <v>767</v>
      </c>
      <c r="N17" s="219"/>
      <c r="O17" s="235">
        <v>774</v>
      </c>
      <c r="P17" s="219"/>
      <c r="Q17" s="235">
        <v>831</v>
      </c>
      <c r="R17" s="219"/>
      <c r="S17" s="235">
        <v>792</v>
      </c>
      <c r="T17" s="219"/>
      <c r="U17" s="235">
        <v>826</v>
      </c>
      <c r="V17" s="219"/>
      <c r="W17" s="235">
        <v>839</v>
      </c>
      <c r="X17" s="219"/>
      <c r="Y17" s="235">
        <v>851</v>
      </c>
    </row>
    <row r="18" spans="1:25" x14ac:dyDescent="0.2">
      <c r="A18" s="74" t="s">
        <v>277</v>
      </c>
      <c r="B18" s="66"/>
      <c r="C18" s="236">
        <f>SUM(C15:C17)</f>
        <v>3792</v>
      </c>
      <c r="D18" s="219"/>
      <c r="E18" s="236">
        <f>SUM(E15:E17)</f>
        <v>3886</v>
      </c>
      <c r="F18" s="219"/>
      <c r="G18" s="236">
        <f>SUM(G15:G17)</f>
        <v>3790</v>
      </c>
      <c r="H18" s="219"/>
      <c r="I18" s="236">
        <f>SUM(I15:I17)</f>
        <v>3726</v>
      </c>
      <c r="J18" s="219"/>
      <c r="K18" s="236">
        <f>SUM(K15:K17)</f>
        <v>3730</v>
      </c>
      <c r="L18" s="219"/>
      <c r="M18" s="236">
        <f>SUM(M15:M17)</f>
        <v>3776</v>
      </c>
      <c r="N18" s="219"/>
      <c r="O18" s="236">
        <f>SUM(O15:O17)</f>
        <v>3941</v>
      </c>
      <c r="P18" s="219"/>
      <c r="Q18" s="236">
        <f>SUM(Q15:Q17)</f>
        <v>3790</v>
      </c>
      <c r="R18" s="219"/>
      <c r="S18" s="236">
        <f>SUM(S15:S17)</f>
        <v>3843</v>
      </c>
      <c r="T18" s="219"/>
      <c r="U18" s="236">
        <f>SUM(U15:U17)</f>
        <v>3956</v>
      </c>
      <c r="V18" s="219"/>
      <c r="W18" s="236">
        <f>SUM(W15:W17)</f>
        <v>4016</v>
      </c>
      <c r="X18" s="219"/>
      <c r="Y18" s="236">
        <f>SUM(Y15:Y17)</f>
        <v>3728</v>
      </c>
    </row>
    <row r="19" spans="1:25" ht="24" x14ac:dyDescent="0.2">
      <c r="A19" s="68" t="s">
        <v>270</v>
      </c>
      <c r="B19" s="66"/>
      <c r="C19" s="235">
        <v>31</v>
      </c>
      <c r="D19" s="219"/>
      <c r="E19" s="235">
        <v>37</v>
      </c>
      <c r="F19" s="219"/>
      <c r="G19" s="235">
        <v>-5</v>
      </c>
      <c r="H19" s="219"/>
      <c r="I19" s="235">
        <v>5</v>
      </c>
      <c r="J19" s="219"/>
      <c r="K19" s="235">
        <v>-7</v>
      </c>
      <c r="L19" s="219"/>
      <c r="M19" s="235">
        <v>4</v>
      </c>
      <c r="N19" s="219"/>
      <c r="O19" s="235">
        <v>9</v>
      </c>
      <c r="P19" s="219"/>
      <c r="Q19" s="235">
        <v>4</v>
      </c>
      <c r="R19" s="219"/>
      <c r="S19" s="235">
        <v>18</v>
      </c>
      <c r="T19" s="219"/>
      <c r="U19" s="235">
        <v>3</v>
      </c>
      <c r="V19" s="237"/>
      <c r="W19" s="235">
        <v>3</v>
      </c>
      <c r="X19" s="237"/>
      <c r="Y19" s="235">
        <v>9</v>
      </c>
    </row>
    <row r="20" spans="1:25" x14ac:dyDescent="0.2">
      <c r="A20" s="68" t="s">
        <v>347</v>
      </c>
      <c r="B20" s="66"/>
      <c r="C20" s="206">
        <f>C18-C19</f>
        <v>3761</v>
      </c>
      <c r="D20" s="210"/>
      <c r="E20" s="206">
        <f>E18-E19</f>
        <v>3849</v>
      </c>
      <c r="F20" s="210"/>
      <c r="G20" s="206">
        <f>G18-G19</f>
        <v>3795</v>
      </c>
      <c r="H20" s="210"/>
      <c r="I20" s="206">
        <f>I18-I19</f>
        <v>3721</v>
      </c>
      <c r="J20" s="210"/>
      <c r="K20" s="206">
        <f>K18-K19</f>
        <v>3737</v>
      </c>
      <c r="L20" s="210"/>
      <c r="M20" s="206">
        <f>M18-M19</f>
        <v>3772</v>
      </c>
      <c r="N20" s="210"/>
      <c r="O20" s="206">
        <f>O18-O19</f>
        <v>3932</v>
      </c>
      <c r="P20" s="210"/>
      <c r="Q20" s="206">
        <f>Q18-Q19</f>
        <v>3786</v>
      </c>
      <c r="R20" s="210"/>
      <c r="S20" s="206">
        <f>S18-S19</f>
        <v>3825</v>
      </c>
      <c r="T20" s="210"/>
      <c r="U20" s="206">
        <f>U18-U19</f>
        <v>3953</v>
      </c>
      <c r="V20" s="210"/>
      <c r="W20" s="206">
        <f>W18-W19</f>
        <v>4013</v>
      </c>
      <c r="X20" s="210"/>
      <c r="Y20" s="206">
        <f>Y18-Y19</f>
        <v>3719</v>
      </c>
    </row>
    <row r="21" spans="1:25" x14ac:dyDescent="0.2">
      <c r="A21" s="66"/>
      <c r="B21" s="66"/>
      <c r="C21" s="87"/>
      <c r="D21" s="66"/>
      <c r="E21" s="87"/>
      <c r="F21" s="66"/>
      <c r="G21" s="87"/>
      <c r="H21" s="87"/>
      <c r="I21" s="87"/>
      <c r="J21" s="87"/>
      <c r="K21" s="87"/>
      <c r="L21" s="87"/>
      <c r="M21" s="87"/>
      <c r="N21" s="87"/>
      <c r="O21" s="87"/>
      <c r="P21" s="87"/>
      <c r="Q21" s="87"/>
      <c r="R21" s="66"/>
      <c r="S21" s="87"/>
      <c r="T21" s="87"/>
      <c r="U21" s="87"/>
      <c r="V21" s="87"/>
      <c r="W21" s="87"/>
      <c r="X21" s="87"/>
      <c r="Y21" s="87"/>
    </row>
    <row r="22" spans="1:25" x14ac:dyDescent="0.2">
      <c r="A22" s="68" t="s">
        <v>348</v>
      </c>
      <c r="B22" s="66"/>
      <c r="C22" s="75">
        <v>0.28999999999999998</v>
      </c>
      <c r="D22" s="76"/>
      <c r="E22" s="75">
        <v>0.3</v>
      </c>
      <c r="F22" s="76"/>
      <c r="G22" s="75">
        <v>0.28999999999999998</v>
      </c>
      <c r="H22" s="76"/>
      <c r="I22" s="75">
        <v>0.23</v>
      </c>
      <c r="J22" s="76"/>
      <c r="K22" s="75">
        <v>0.28999999999999998</v>
      </c>
      <c r="L22" s="76"/>
      <c r="M22" s="75">
        <v>0.31</v>
      </c>
      <c r="N22" s="76"/>
      <c r="O22" s="75">
        <v>0.33</v>
      </c>
      <c r="P22" s="76"/>
      <c r="Q22" s="75">
        <v>0.3</v>
      </c>
      <c r="R22" s="76"/>
      <c r="S22" s="75">
        <v>0.31</v>
      </c>
      <c r="T22" s="76"/>
      <c r="U22" s="75">
        <v>0.33</v>
      </c>
      <c r="V22" s="76"/>
      <c r="W22" s="75">
        <v>0.34</v>
      </c>
      <c r="X22" s="76"/>
      <c r="Y22" s="75">
        <v>0.2</v>
      </c>
    </row>
    <row r="23" spans="1:25" x14ac:dyDescent="0.2">
      <c r="A23" s="68" t="s">
        <v>349</v>
      </c>
      <c r="B23" s="66"/>
      <c r="C23" s="75">
        <v>0.3</v>
      </c>
      <c r="D23" s="76"/>
      <c r="E23" s="75">
        <v>0.33</v>
      </c>
      <c r="F23" s="76"/>
      <c r="G23" s="75">
        <v>0.31</v>
      </c>
      <c r="H23" s="76"/>
      <c r="I23" s="75">
        <v>0.3</v>
      </c>
      <c r="J23" s="76"/>
      <c r="K23" s="75">
        <v>0.31</v>
      </c>
      <c r="L23" s="76"/>
      <c r="M23" s="75">
        <v>0.33</v>
      </c>
      <c r="N23" s="76"/>
      <c r="O23" s="75">
        <v>0.35</v>
      </c>
      <c r="P23" s="76"/>
      <c r="Q23" s="75">
        <v>0.32</v>
      </c>
      <c r="R23" s="76"/>
      <c r="S23" s="75">
        <v>0.33</v>
      </c>
      <c r="T23" s="76"/>
      <c r="U23" s="75">
        <v>0.35</v>
      </c>
      <c r="V23" s="76"/>
      <c r="W23" s="75">
        <v>0.35</v>
      </c>
      <c r="X23" s="76"/>
      <c r="Y23" s="75">
        <v>0.23</v>
      </c>
    </row>
    <row r="24" spans="1:25" x14ac:dyDescent="0.2">
      <c r="A24" s="66"/>
      <c r="B24" s="66"/>
      <c r="C24" s="66"/>
      <c r="D24" s="66"/>
      <c r="E24" s="66"/>
      <c r="F24" s="66"/>
      <c r="G24" s="66"/>
      <c r="H24" s="66"/>
      <c r="I24" s="66"/>
      <c r="J24" s="66"/>
      <c r="K24" s="66"/>
      <c r="L24" s="66"/>
      <c r="M24" s="66"/>
      <c r="N24" s="66"/>
      <c r="O24" s="66"/>
      <c r="P24" s="66"/>
      <c r="Q24" s="66"/>
      <c r="R24" s="66"/>
      <c r="S24" s="66"/>
      <c r="T24" s="66"/>
      <c r="U24" s="66"/>
      <c r="V24" s="66"/>
      <c r="W24" s="66"/>
      <c r="X24" s="66"/>
      <c r="Y24" s="66"/>
    </row>
    <row r="25" spans="1:25" ht="39" customHeight="1" x14ac:dyDescent="0.2">
      <c r="A25" s="256" t="s">
        <v>278</v>
      </c>
      <c r="B25" s="257"/>
      <c r="C25" s="257"/>
      <c r="D25" s="257"/>
      <c r="E25" s="257"/>
      <c r="F25" s="257"/>
      <c r="G25" s="257"/>
      <c r="H25" s="257"/>
      <c r="I25" s="257"/>
      <c r="J25" s="257"/>
      <c r="K25" s="257"/>
      <c r="L25" s="257"/>
      <c r="M25" s="257"/>
      <c r="N25" s="257"/>
      <c r="O25" s="257"/>
      <c r="P25" s="257"/>
      <c r="Q25" s="257"/>
      <c r="R25" s="257"/>
      <c r="S25" s="257"/>
      <c r="T25" s="257"/>
      <c r="U25" s="259"/>
      <c r="V25" s="259"/>
      <c r="W25" s="259"/>
      <c r="X25" s="259"/>
      <c r="Y25" s="257"/>
    </row>
    <row r="26" spans="1:25" x14ac:dyDescent="0.2">
      <c r="A26" s="256" t="s">
        <v>279</v>
      </c>
      <c r="B26" s="257"/>
      <c r="C26" s="257"/>
      <c r="D26" s="257"/>
      <c r="E26" s="257"/>
      <c r="F26" s="257"/>
      <c r="G26" s="257"/>
      <c r="H26" s="257"/>
      <c r="I26" s="257"/>
      <c r="J26" s="257"/>
      <c r="K26" s="257"/>
      <c r="L26" s="257"/>
      <c r="M26" s="257"/>
      <c r="N26" s="257"/>
      <c r="O26" s="257"/>
      <c r="P26" s="257"/>
      <c r="Q26" s="257"/>
      <c r="R26" s="257"/>
      <c r="S26" s="257"/>
      <c r="T26" s="257"/>
      <c r="U26" s="259"/>
      <c r="V26" s="259"/>
      <c r="W26" s="259"/>
      <c r="X26" s="259"/>
      <c r="Y26" s="257"/>
    </row>
    <row r="27" spans="1:25" ht="66" customHeight="1" x14ac:dyDescent="0.2">
      <c r="A27" s="308" t="s">
        <v>376</v>
      </c>
      <c r="B27" s="296"/>
      <c r="C27" s="296"/>
      <c r="D27" s="296"/>
      <c r="E27" s="296"/>
      <c r="F27" s="296"/>
      <c r="G27" s="296"/>
      <c r="H27" s="296"/>
      <c r="I27" s="296"/>
      <c r="J27" s="296"/>
      <c r="K27" s="296"/>
      <c r="L27" s="296"/>
      <c r="M27" s="296"/>
      <c r="N27" s="296"/>
      <c r="O27" s="296"/>
      <c r="P27" s="296"/>
      <c r="Q27" s="296"/>
      <c r="R27" s="296"/>
      <c r="S27" s="296"/>
      <c r="T27" s="296"/>
      <c r="U27" s="297"/>
      <c r="V27" s="297"/>
      <c r="W27" s="297"/>
      <c r="X27" s="297"/>
      <c r="Y27" s="296"/>
    </row>
    <row r="28" spans="1:25" x14ac:dyDescent="0.2">
      <c r="A28" s="68"/>
      <c r="B28" s="68"/>
      <c r="C28" s="68"/>
      <c r="D28" s="68"/>
      <c r="E28" s="68"/>
      <c r="F28" s="68"/>
      <c r="G28" s="68"/>
      <c r="H28" s="68"/>
      <c r="I28" s="68"/>
      <c r="J28" s="68"/>
      <c r="K28" s="68"/>
      <c r="L28" s="68"/>
      <c r="M28" s="68"/>
      <c r="N28" s="68"/>
      <c r="O28" s="68"/>
      <c r="P28" s="68"/>
      <c r="Q28" s="68"/>
      <c r="R28" s="68"/>
      <c r="S28" s="68"/>
      <c r="T28" s="68"/>
      <c r="U28" s="68"/>
      <c r="V28" s="68"/>
      <c r="W28" s="68"/>
      <c r="X28" s="68"/>
      <c r="Y28" s="68"/>
    </row>
    <row r="29" spans="1:25" x14ac:dyDescent="0.2">
      <c r="A29" s="68"/>
      <c r="B29" s="68"/>
      <c r="C29" s="68"/>
      <c r="D29" s="68"/>
      <c r="E29" s="68"/>
      <c r="F29" s="68"/>
      <c r="G29" s="68"/>
      <c r="H29" s="68"/>
      <c r="I29" s="68"/>
      <c r="J29" s="68"/>
      <c r="K29" s="68"/>
      <c r="L29" s="68"/>
      <c r="M29" s="68"/>
      <c r="N29" s="68"/>
      <c r="O29" s="68"/>
      <c r="P29" s="68"/>
      <c r="Q29" s="68"/>
      <c r="R29" s="68"/>
      <c r="S29" s="68"/>
      <c r="T29" s="68"/>
      <c r="U29" s="68"/>
      <c r="V29" s="68"/>
      <c r="W29" s="68"/>
      <c r="X29" s="68"/>
      <c r="Y29" s="68"/>
    </row>
    <row r="30" spans="1:25" x14ac:dyDescent="0.2">
      <c r="A30" s="68"/>
      <c r="B30" s="68"/>
      <c r="C30" s="68"/>
      <c r="D30" s="68"/>
      <c r="E30" s="68"/>
      <c r="F30" s="68"/>
      <c r="G30" s="68"/>
      <c r="H30" s="68"/>
      <c r="I30" s="68"/>
      <c r="J30" s="68"/>
      <c r="K30" s="68"/>
      <c r="L30" s="68"/>
      <c r="M30" s="68"/>
      <c r="N30" s="68"/>
      <c r="O30" s="68"/>
      <c r="P30" s="68"/>
      <c r="Q30" s="68"/>
      <c r="R30" s="68"/>
      <c r="S30" s="68"/>
      <c r="T30" s="68"/>
      <c r="U30" s="68"/>
      <c r="V30" s="68"/>
      <c r="W30" s="68"/>
      <c r="X30" s="68"/>
      <c r="Y30" s="68"/>
    </row>
    <row r="31" spans="1:25" x14ac:dyDescent="0.2">
      <c r="A31" s="68"/>
      <c r="B31" s="68"/>
      <c r="C31" s="68"/>
      <c r="D31" s="68"/>
      <c r="E31" s="68"/>
      <c r="F31" s="68"/>
      <c r="G31" s="68"/>
      <c r="H31" s="68"/>
      <c r="I31" s="68"/>
      <c r="J31" s="68"/>
      <c r="K31" s="68"/>
      <c r="L31" s="68"/>
      <c r="M31" s="68"/>
      <c r="N31" s="68"/>
      <c r="O31" s="68"/>
      <c r="P31" s="68"/>
      <c r="Q31" s="68"/>
      <c r="R31" s="68"/>
      <c r="S31" s="68"/>
      <c r="T31" s="68"/>
      <c r="U31" s="68"/>
      <c r="V31" s="68"/>
      <c r="W31" s="68"/>
      <c r="X31" s="68"/>
      <c r="Y31" s="68"/>
    </row>
    <row r="32" spans="1:25" x14ac:dyDescent="0.2">
      <c r="A32" s="68"/>
      <c r="B32" s="68"/>
      <c r="C32" s="68"/>
      <c r="D32" s="68"/>
      <c r="E32" s="68"/>
      <c r="F32" s="68"/>
      <c r="G32" s="68"/>
      <c r="H32" s="68"/>
      <c r="I32" s="68"/>
      <c r="J32" s="68"/>
      <c r="K32" s="68"/>
      <c r="L32" s="68"/>
      <c r="M32" s="68"/>
      <c r="N32" s="68"/>
      <c r="O32" s="68"/>
      <c r="P32" s="68"/>
      <c r="Q32" s="68"/>
      <c r="R32" s="68"/>
      <c r="S32" s="68"/>
      <c r="T32" s="68"/>
      <c r="U32" s="68"/>
      <c r="V32" s="68"/>
      <c r="W32" s="68"/>
      <c r="X32" s="68"/>
      <c r="Y32" s="68"/>
    </row>
    <row r="33" spans="1:25" x14ac:dyDescent="0.2">
      <c r="A33" s="68"/>
      <c r="B33" s="68"/>
      <c r="C33" s="68"/>
      <c r="D33" s="68"/>
      <c r="E33" s="68"/>
      <c r="F33" s="68"/>
      <c r="G33" s="68"/>
      <c r="H33" s="68"/>
      <c r="I33" s="68"/>
      <c r="J33" s="68"/>
      <c r="K33" s="68"/>
      <c r="L33" s="68"/>
      <c r="M33" s="68"/>
      <c r="N33" s="68"/>
      <c r="O33" s="68"/>
      <c r="P33" s="68"/>
      <c r="Q33" s="68"/>
      <c r="R33" s="68"/>
      <c r="S33" s="68"/>
      <c r="T33" s="68"/>
      <c r="U33" s="68"/>
      <c r="V33" s="68"/>
      <c r="W33" s="68"/>
      <c r="X33" s="68"/>
      <c r="Y33" s="68"/>
    </row>
    <row r="34" spans="1:25" x14ac:dyDescent="0.2">
      <c r="A34" s="68"/>
      <c r="B34" s="68"/>
      <c r="C34" s="68"/>
      <c r="D34" s="68"/>
      <c r="E34" s="68"/>
      <c r="F34" s="68"/>
      <c r="G34" s="68"/>
      <c r="H34" s="68"/>
      <c r="I34" s="68"/>
      <c r="J34" s="68"/>
      <c r="K34" s="68"/>
      <c r="L34" s="68"/>
      <c r="M34" s="68"/>
      <c r="N34" s="68"/>
      <c r="O34" s="68"/>
      <c r="P34" s="68"/>
      <c r="Q34" s="68"/>
      <c r="R34" s="68"/>
      <c r="S34" s="68"/>
      <c r="T34" s="68"/>
      <c r="U34" s="68"/>
      <c r="V34" s="68"/>
      <c r="W34" s="68"/>
      <c r="X34" s="68"/>
      <c r="Y34" s="68"/>
    </row>
    <row r="35" spans="1:25" x14ac:dyDescent="0.2">
      <c r="A35" s="68"/>
      <c r="B35" s="68"/>
      <c r="C35" s="68"/>
      <c r="D35" s="68"/>
      <c r="E35" s="68"/>
      <c r="F35" s="68"/>
      <c r="G35" s="68"/>
      <c r="H35" s="68"/>
      <c r="I35" s="68"/>
      <c r="J35" s="68"/>
      <c r="K35" s="68"/>
      <c r="L35" s="68"/>
      <c r="M35" s="68"/>
      <c r="N35" s="68"/>
      <c r="O35" s="68"/>
      <c r="P35" s="68"/>
      <c r="Q35" s="68"/>
      <c r="R35" s="68"/>
      <c r="S35" s="68"/>
      <c r="T35" s="68"/>
      <c r="U35" s="68"/>
      <c r="V35" s="68"/>
      <c r="W35" s="68"/>
      <c r="X35" s="68"/>
      <c r="Y35" s="68"/>
    </row>
    <row r="36" spans="1:25" x14ac:dyDescent="0.2">
      <c r="A36" s="68"/>
      <c r="B36" s="68"/>
      <c r="C36" s="68"/>
      <c r="D36" s="68"/>
      <c r="E36" s="68"/>
      <c r="F36" s="68"/>
      <c r="G36" s="68"/>
      <c r="H36" s="68"/>
      <c r="I36" s="68"/>
      <c r="J36" s="68"/>
      <c r="K36" s="68"/>
      <c r="L36" s="68"/>
      <c r="M36" s="68"/>
      <c r="N36" s="68"/>
      <c r="O36" s="68"/>
      <c r="P36" s="68"/>
      <c r="Q36" s="68"/>
      <c r="R36" s="68"/>
      <c r="S36" s="68"/>
      <c r="T36" s="68"/>
      <c r="U36" s="68"/>
      <c r="V36" s="68"/>
      <c r="W36" s="68"/>
      <c r="X36" s="68"/>
      <c r="Y36" s="68"/>
    </row>
    <row r="37" spans="1:25" x14ac:dyDescent="0.2">
      <c r="A37" s="68"/>
      <c r="B37" s="68"/>
      <c r="C37" s="68"/>
      <c r="D37" s="68"/>
      <c r="E37" s="68"/>
      <c r="F37" s="68"/>
      <c r="G37" s="68"/>
      <c r="H37" s="68"/>
      <c r="I37" s="68"/>
      <c r="J37" s="68"/>
      <c r="K37" s="68"/>
      <c r="L37" s="68"/>
      <c r="M37" s="68"/>
      <c r="N37" s="68"/>
      <c r="O37" s="68"/>
      <c r="P37" s="68"/>
      <c r="Q37" s="68"/>
      <c r="R37" s="68"/>
      <c r="S37" s="68"/>
      <c r="T37" s="68"/>
      <c r="U37" s="68"/>
      <c r="V37" s="68"/>
      <c r="W37" s="68"/>
      <c r="X37" s="68"/>
      <c r="Y37" s="68"/>
    </row>
    <row r="38" spans="1:25" x14ac:dyDescent="0.2">
      <c r="A38" s="68"/>
      <c r="B38" s="68"/>
      <c r="C38" s="68"/>
      <c r="D38" s="68"/>
      <c r="E38" s="68"/>
      <c r="F38" s="68"/>
      <c r="G38" s="68"/>
      <c r="H38" s="68"/>
      <c r="I38" s="68"/>
      <c r="J38" s="68"/>
      <c r="K38" s="68"/>
      <c r="L38" s="68"/>
      <c r="M38" s="68"/>
      <c r="N38" s="68"/>
      <c r="O38" s="68"/>
      <c r="P38" s="68"/>
      <c r="Q38" s="68"/>
      <c r="R38" s="68"/>
      <c r="S38" s="68"/>
      <c r="T38" s="68"/>
      <c r="U38" s="68"/>
      <c r="V38" s="68"/>
      <c r="W38" s="68"/>
      <c r="X38" s="68"/>
      <c r="Y38" s="68"/>
    </row>
    <row r="39" spans="1:25" x14ac:dyDescent="0.2">
      <c r="A39" s="68"/>
      <c r="B39" s="68"/>
      <c r="C39" s="68"/>
      <c r="D39" s="68"/>
      <c r="E39" s="68"/>
      <c r="F39" s="68"/>
      <c r="G39" s="68"/>
      <c r="H39" s="68"/>
      <c r="I39" s="68"/>
      <c r="J39" s="68"/>
      <c r="K39" s="68"/>
      <c r="L39" s="68"/>
      <c r="M39" s="68"/>
      <c r="N39" s="68"/>
      <c r="O39" s="68"/>
      <c r="P39" s="68"/>
      <c r="Q39" s="68"/>
      <c r="R39" s="68"/>
      <c r="S39" s="68"/>
      <c r="T39" s="68"/>
      <c r="U39" s="68"/>
      <c r="V39" s="68"/>
      <c r="W39" s="68"/>
      <c r="X39" s="68"/>
      <c r="Y39" s="68"/>
    </row>
    <row r="40" spans="1:25" x14ac:dyDescent="0.2">
      <c r="A40" s="68"/>
      <c r="B40" s="68"/>
      <c r="C40" s="68"/>
      <c r="D40" s="68"/>
      <c r="E40" s="68"/>
      <c r="F40" s="68"/>
      <c r="G40" s="68"/>
      <c r="H40" s="68"/>
      <c r="I40" s="68"/>
      <c r="J40" s="68"/>
      <c r="K40" s="68"/>
      <c r="L40" s="68"/>
      <c r="M40" s="68"/>
      <c r="N40" s="68"/>
      <c r="O40" s="68"/>
      <c r="P40" s="68"/>
      <c r="Q40" s="68"/>
      <c r="R40" s="68"/>
      <c r="S40" s="68"/>
      <c r="T40" s="68"/>
      <c r="U40" s="68"/>
      <c r="V40" s="68"/>
      <c r="W40" s="68"/>
      <c r="X40" s="68"/>
      <c r="Y40" s="68"/>
    </row>
    <row r="41" spans="1:25" x14ac:dyDescent="0.2">
      <c r="A41" s="68"/>
      <c r="B41" s="68"/>
      <c r="C41" s="68"/>
      <c r="D41" s="68"/>
      <c r="E41" s="68"/>
      <c r="F41" s="68"/>
      <c r="G41" s="68"/>
      <c r="H41" s="68"/>
      <c r="I41" s="68"/>
      <c r="J41" s="68"/>
      <c r="K41" s="68"/>
      <c r="L41" s="68"/>
      <c r="M41" s="68"/>
      <c r="N41" s="68"/>
      <c r="O41" s="68"/>
      <c r="P41" s="68"/>
      <c r="Q41" s="68"/>
      <c r="R41" s="68"/>
      <c r="S41" s="68"/>
      <c r="T41" s="68"/>
      <c r="U41" s="68"/>
      <c r="V41" s="68"/>
      <c r="W41" s="68"/>
      <c r="X41" s="68"/>
      <c r="Y41" s="68"/>
    </row>
    <row r="42" spans="1:25" x14ac:dyDescent="0.2">
      <c r="A42" s="68"/>
      <c r="B42" s="68"/>
      <c r="C42" s="68"/>
      <c r="D42" s="68"/>
      <c r="E42" s="68"/>
      <c r="F42" s="68"/>
      <c r="G42" s="68"/>
      <c r="H42" s="68"/>
      <c r="I42" s="68"/>
      <c r="J42" s="68"/>
      <c r="K42" s="68"/>
      <c r="L42" s="68"/>
      <c r="M42" s="68"/>
      <c r="N42" s="68"/>
      <c r="O42" s="68"/>
      <c r="P42" s="68"/>
      <c r="Q42" s="68"/>
      <c r="R42" s="68"/>
      <c r="S42" s="68"/>
      <c r="T42" s="68"/>
      <c r="U42" s="68"/>
      <c r="V42" s="68"/>
      <c r="W42" s="68"/>
      <c r="X42" s="68"/>
      <c r="Y42" s="68"/>
    </row>
    <row r="43" spans="1:25" x14ac:dyDescent="0.2">
      <c r="A43" s="68"/>
      <c r="B43" s="68"/>
      <c r="C43" s="68"/>
      <c r="D43" s="68"/>
      <c r="E43" s="68"/>
      <c r="F43" s="68"/>
      <c r="G43" s="68"/>
      <c r="H43" s="68"/>
      <c r="I43" s="68"/>
      <c r="J43" s="68"/>
      <c r="K43" s="68"/>
      <c r="L43" s="68"/>
      <c r="M43" s="68"/>
      <c r="N43" s="68"/>
      <c r="O43" s="68"/>
      <c r="P43" s="68"/>
      <c r="Q43" s="68"/>
      <c r="R43" s="68"/>
      <c r="S43" s="68"/>
      <c r="T43" s="68"/>
      <c r="U43" s="68"/>
      <c r="V43" s="68"/>
      <c r="W43" s="68"/>
      <c r="X43" s="68"/>
      <c r="Y43" s="68"/>
    </row>
    <row r="44" spans="1:25" x14ac:dyDescent="0.2">
      <c r="A44" s="68"/>
      <c r="B44" s="68"/>
      <c r="C44" s="68"/>
      <c r="D44" s="68"/>
      <c r="E44" s="68"/>
      <c r="F44" s="68"/>
      <c r="G44" s="68"/>
      <c r="H44" s="68"/>
      <c r="I44" s="68"/>
      <c r="J44" s="68"/>
      <c r="K44" s="68"/>
      <c r="L44" s="68"/>
      <c r="M44" s="68"/>
      <c r="N44" s="68"/>
      <c r="O44" s="68"/>
      <c r="P44" s="68"/>
      <c r="Q44" s="68"/>
      <c r="R44" s="68"/>
      <c r="S44" s="68"/>
      <c r="T44" s="68"/>
      <c r="U44" s="68"/>
      <c r="V44" s="68"/>
      <c r="W44" s="68"/>
      <c r="X44" s="68"/>
      <c r="Y44" s="68"/>
    </row>
    <row r="45" spans="1:25" x14ac:dyDescent="0.2">
      <c r="A45" s="68"/>
      <c r="B45" s="68"/>
      <c r="C45" s="68"/>
      <c r="D45" s="68"/>
      <c r="E45" s="68"/>
      <c r="F45" s="68"/>
      <c r="G45" s="68"/>
      <c r="H45" s="68"/>
      <c r="I45" s="68"/>
      <c r="J45" s="68"/>
      <c r="K45" s="68"/>
      <c r="L45" s="68"/>
      <c r="M45" s="68"/>
      <c r="N45" s="68"/>
      <c r="O45" s="68"/>
      <c r="P45" s="68"/>
      <c r="Q45" s="68"/>
      <c r="R45" s="68"/>
      <c r="S45" s="68"/>
      <c r="T45" s="68"/>
      <c r="U45" s="68"/>
      <c r="V45" s="68"/>
      <c r="W45" s="68"/>
      <c r="X45" s="68"/>
      <c r="Y45" s="68"/>
    </row>
    <row r="46" spans="1:25" x14ac:dyDescent="0.2">
      <c r="A46" s="68"/>
      <c r="B46" s="68"/>
      <c r="C46" s="68"/>
      <c r="D46" s="68"/>
      <c r="E46" s="68"/>
      <c r="F46" s="68"/>
      <c r="G46" s="68"/>
      <c r="H46" s="68"/>
      <c r="I46" s="68"/>
      <c r="J46" s="68"/>
      <c r="K46" s="68"/>
      <c r="L46" s="68"/>
      <c r="M46" s="68"/>
      <c r="N46" s="68"/>
      <c r="O46" s="68"/>
      <c r="P46" s="68"/>
      <c r="Q46" s="68"/>
      <c r="R46" s="68"/>
      <c r="S46" s="68"/>
      <c r="T46" s="68"/>
      <c r="U46" s="68"/>
      <c r="V46" s="68"/>
      <c r="W46" s="68"/>
      <c r="X46" s="68"/>
      <c r="Y46" s="68"/>
    </row>
    <row r="47" spans="1:25" x14ac:dyDescent="0.2">
      <c r="A47" s="68"/>
      <c r="B47" s="68"/>
      <c r="C47" s="68"/>
      <c r="D47" s="68"/>
      <c r="E47" s="68"/>
      <c r="F47" s="68"/>
      <c r="G47" s="68"/>
      <c r="H47" s="68"/>
      <c r="I47" s="68"/>
      <c r="J47" s="68"/>
      <c r="K47" s="68"/>
      <c r="L47" s="68"/>
      <c r="M47" s="68"/>
      <c r="N47" s="68"/>
      <c r="O47" s="68"/>
      <c r="P47" s="68"/>
      <c r="Q47" s="68"/>
      <c r="R47" s="68"/>
      <c r="S47" s="68"/>
      <c r="T47" s="68"/>
      <c r="U47" s="68"/>
      <c r="V47" s="68"/>
      <c r="W47" s="68"/>
      <c r="X47" s="68"/>
      <c r="Y47" s="68"/>
    </row>
  </sheetData>
  <mergeCells count="6">
    <mergeCell ref="A27:Y27"/>
    <mergeCell ref="C5:I5"/>
    <mergeCell ref="K5:Q5"/>
    <mergeCell ref="S5:Y5"/>
    <mergeCell ref="A25:Y25"/>
    <mergeCell ref="A26:Y26"/>
  </mergeCells>
  <pageMargins left="0.25" right="0.25" top="0.5" bottom="0.5" header="0" footer="0.25"/>
  <pageSetup scale="74" orientation="landscape" r:id="rId1"/>
  <headerFoot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Z23"/>
  <sheetViews>
    <sheetView workbookViewId="0">
      <selection activeCell="C8" sqref="C8"/>
    </sheetView>
  </sheetViews>
  <sheetFormatPr defaultColWidth="21.5" defaultRowHeight="12" x14ac:dyDescent="0.2"/>
  <cols>
    <col min="1" max="1" width="73.83203125" style="68" bestFit="1" customWidth="1"/>
    <col min="2" max="2" width="0.6640625" style="68" customWidth="1"/>
    <col min="3" max="3" width="11.83203125" style="68" bestFit="1" customWidth="1"/>
    <col min="4" max="4" width="0.6640625" style="68" customWidth="1"/>
    <col min="5" max="5" width="11.83203125" style="68" bestFit="1" customWidth="1"/>
    <col min="6" max="6" width="0.6640625" style="68" customWidth="1"/>
    <col min="7" max="7" width="11.83203125" style="68" bestFit="1" customWidth="1"/>
    <col min="8" max="8" width="0.6640625" style="68" customWidth="1"/>
    <col min="9" max="9" width="11.83203125" style="68" bestFit="1" customWidth="1"/>
    <col min="10" max="10" width="0.6640625" style="68" customWidth="1"/>
    <col min="11" max="11" width="11.83203125" style="68" bestFit="1" customWidth="1"/>
    <col min="12" max="12" width="0.6640625" style="68" customWidth="1"/>
    <col min="13" max="13" width="11.83203125" style="68" bestFit="1" customWidth="1"/>
    <col min="14" max="14" width="0.6640625" style="68" customWidth="1"/>
    <col min="15" max="15" width="11.83203125" style="68" bestFit="1" customWidth="1"/>
    <col min="16" max="16" width="0.6640625" style="68" customWidth="1"/>
    <col min="17" max="17" width="11.83203125" style="68" bestFit="1" customWidth="1"/>
    <col min="18" max="18" width="0.6640625" style="68" customWidth="1"/>
    <col min="19" max="19" width="11.83203125" style="68" bestFit="1" customWidth="1"/>
    <col min="20" max="20" width="0.6640625" style="68" customWidth="1"/>
    <col min="21" max="21" width="11.83203125" style="68" bestFit="1" customWidth="1"/>
    <col min="22" max="22" width="0.6640625" style="68" customWidth="1"/>
    <col min="23" max="23" width="11.83203125" style="68" bestFit="1" customWidth="1"/>
    <col min="24" max="24" width="0.6640625" style="68" customWidth="1"/>
    <col min="25" max="25" width="11.83203125" style="68" bestFit="1" customWidth="1"/>
    <col min="26" max="26" width="0.6640625" style="68" customWidth="1"/>
    <col min="27" max="16384" width="21.5" style="68"/>
  </cols>
  <sheetData>
    <row r="1" spans="1:26" x14ac:dyDescent="0.2">
      <c r="A1" s="84" t="s">
        <v>21</v>
      </c>
      <c r="B1" s="89"/>
      <c r="C1" s="89"/>
      <c r="D1" s="89"/>
      <c r="E1" s="89"/>
      <c r="F1" s="89"/>
      <c r="G1" s="89"/>
      <c r="H1" s="89"/>
      <c r="I1" s="89"/>
      <c r="J1" s="159"/>
      <c r="K1" s="159"/>
      <c r="L1" s="159"/>
      <c r="M1" s="159"/>
      <c r="N1" s="159"/>
      <c r="O1" s="159"/>
      <c r="P1" s="159"/>
      <c r="Q1" s="159"/>
      <c r="R1" s="159"/>
      <c r="S1" s="159"/>
      <c r="T1" s="159"/>
      <c r="U1" s="159"/>
      <c r="V1" s="159"/>
      <c r="W1" s="159"/>
      <c r="X1" s="159"/>
      <c r="Y1" s="159"/>
      <c r="Z1" s="66"/>
    </row>
    <row r="2" spans="1:26" x14ac:dyDescent="0.2">
      <c r="A2" s="260" t="s">
        <v>280</v>
      </c>
      <c r="B2" s="257"/>
      <c r="C2" s="257"/>
      <c r="J2" s="161"/>
      <c r="K2" s="161"/>
      <c r="L2" s="161"/>
      <c r="M2" s="161"/>
      <c r="N2" s="161"/>
      <c r="O2" s="161"/>
      <c r="P2" s="161"/>
      <c r="Q2" s="161"/>
      <c r="R2" s="161"/>
      <c r="S2" s="161"/>
      <c r="T2" s="161"/>
      <c r="U2" s="161"/>
      <c r="V2" s="161"/>
      <c r="W2" s="161"/>
      <c r="X2" s="161"/>
      <c r="Y2" s="161"/>
      <c r="Z2" s="66"/>
    </row>
    <row r="3" spans="1:26" x14ac:dyDescent="0.2">
      <c r="A3" s="160"/>
      <c r="B3" s="161"/>
      <c r="C3" s="161"/>
      <c r="D3" s="161"/>
      <c r="E3" s="161"/>
      <c r="F3" s="161"/>
      <c r="G3" s="161"/>
      <c r="H3" s="161"/>
      <c r="I3" s="161"/>
      <c r="J3" s="161"/>
      <c r="K3" s="161"/>
      <c r="L3" s="161"/>
      <c r="M3" s="161"/>
      <c r="N3" s="161"/>
      <c r="O3" s="161"/>
      <c r="P3" s="161"/>
      <c r="Q3" s="161"/>
      <c r="R3" s="161"/>
      <c r="S3" s="161"/>
      <c r="T3" s="161"/>
      <c r="U3" s="161"/>
      <c r="V3" s="161"/>
      <c r="W3" s="161"/>
      <c r="X3" s="161"/>
      <c r="Y3" s="161"/>
      <c r="Z3" s="66"/>
    </row>
    <row r="4" spans="1:26" x14ac:dyDescent="0.2">
      <c r="A4" s="160"/>
      <c r="B4" s="161"/>
      <c r="C4" s="161"/>
      <c r="D4" s="161"/>
      <c r="E4" s="161"/>
      <c r="F4" s="161"/>
      <c r="G4" s="161"/>
      <c r="H4" s="161"/>
      <c r="I4" s="161"/>
      <c r="J4" s="161"/>
      <c r="K4" s="161"/>
      <c r="L4" s="161"/>
      <c r="M4" s="161"/>
      <c r="N4" s="161"/>
      <c r="O4" s="161"/>
      <c r="P4" s="161"/>
      <c r="Q4" s="161"/>
      <c r="R4" s="161"/>
      <c r="S4" s="161"/>
      <c r="T4" s="161"/>
      <c r="U4" s="161"/>
      <c r="V4" s="161"/>
      <c r="W4" s="161"/>
      <c r="X4" s="161"/>
      <c r="Y4" s="161"/>
      <c r="Z4" s="66"/>
    </row>
    <row r="5" spans="1:26" s="84" customFormat="1" x14ac:dyDescent="0.2">
      <c r="A5" s="77"/>
      <c r="B5" s="89"/>
      <c r="C5" s="261">
        <v>2015</v>
      </c>
      <c r="D5" s="262"/>
      <c r="E5" s="262"/>
      <c r="F5" s="262"/>
      <c r="G5" s="262"/>
      <c r="H5" s="262"/>
      <c r="I5" s="262"/>
      <c r="J5" s="77"/>
      <c r="K5" s="261">
        <v>2016</v>
      </c>
      <c r="L5" s="262"/>
      <c r="M5" s="262"/>
      <c r="N5" s="262"/>
      <c r="O5" s="262"/>
      <c r="P5" s="262"/>
      <c r="Q5" s="262"/>
      <c r="R5" s="77"/>
      <c r="S5" s="289" t="s">
        <v>110</v>
      </c>
      <c r="T5" s="260"/>
      <c r="U5" s="289" t="s">
        <v>111</v>
      </c>
      <c r="V5" s="289" t="s">
        <v>111</v>
      </c>
      <c r="W5" s="289" t="s">
        <v>111</v>
      </c>
      <c r="X5" s="289" t="s">
        <v>111</v>
      </c>
      <c r="Y5" s="260"/>
      <c r="Z5" s="77"/>
    </row>
    <row r="6" spans="1:26" s="84" customFormat="1" x14ac:dyDescent="0.2">
      <c r="A6" s="80" t="s">
        <v>65</v>
      </c>
      <c r="B6" s="89"/>
      <c r="C6" s="82" t="s">
        <v>24</v>
      </c>
      <c r="D6" s="83"/>
      <c r="E6" s="82" t="s">
        <v>25</v>
      </c>
      <c r="F6" s="83"/>
      <c r="G6" s="82" t="s">
        <v>26</v>
      </c>
      <c r="H6" s="83"/>
      <c r="I6" s="82" t="s">
        <v>27</v>
      </c>
      <c r="J6" s="79"/>
      <c r="K6" s="95" t="s">
        <v>24</v>
      </c>
      <c r="L6" s="83"/>
      <c r="M6" s="95" t="s">
        <v>25</v>
      </c>
      <c r="N6" s="83"/>
      <c r="O6" s="95" t="s">
        <v>26</v>
      </c>
      <c r="P6" s="83"/>
      <c r="Q6" s="95" t="s">
        <v>27</v>
      </c>
      <c r="R6" s="79"/>
      <c r="S6" s="82" t="s">
        <v>24</v>
      </c>
      <c r="T6" s="83"/>
      <c r="U6" s="82" t="s">
        <v>25</v>
      </c>
      <c r="V6" s="83"/>
      <c r="W6" s="82" t="s">
        <v>26</v>
      </c>
      <c r="X6" s="83"/>
      <c r="Y6" s="82" t="s">
        <v>27</v>
      </c>
      <c r="Z6" s="77"/>
    </row>
    <row r="7" spans="1:26" x14ac:dyDescent="0.2">
      <c r="A7" s="66"/>
      <c r="B7" s="66"/>
      <c r="C7" s="86"/>
      <c r="D7" s="66"/>
      <c r="E7" s="86"/>
      <c r="F7" s="87"/>
      <c r="G7" s="86"/>
      <c r="H7" s="87"/>
      <c r="I7" s="86"/>
      <c r="J7" s="87"/>
      <c r="K7" s="86"/>
      <c r="L7" s="87"/>
      <c r="M7" s="86"/>
      <c r="N7" s="87"/>
      <c r="O7" s="86"/>
      <c r="P7" s="87"/>
      <c r="Q7" s="86"/>
      <c r="R7" s="87"/>
      <c r="S7" s="86"/>
      <c r="T7" s="87"/>
      <c r="U7" s="86"/>
      <c r="V7" s="87"/>
      <c r="W7" s="87"/>
      <c r="X7" s="87"/>
      <c r="Y7" s="87"/>
      <c r="Z7" s="66"/>
    </row>
    <row r="8" spans="1:26" ht="24" x14ac:dyDescent="0.2">
      <c r="A8" s="68" t="s">
        <v>281</v>
      </c>
      <c r="B8" s="66"/>
      <c r="C8" s="206">
        <v>766</v>
      </c>
      <c r="D8" s="210"/>
      <c r="E8" s="206">
        <v>830</v>
      </c>
      <c r="F8" s="210"/>
      <c r="G8" s="206">
        <v>820</v>
      </c>
      <c r="H8" s="210"/>
      <c r="I8" s="206">
        <v>637</v>
      </c>
      <c r="J8" s="210"/>
      <c r="K8" s="206">
        <v>804</v>
      </c>
      <c r="L8" s="210"/>
      <c r="M8" s="206">
        <v>825</v>
      </c>
      <c r="N8" s="210"/>
      <c r="O8" s="206">
        <v>974</v>
      </c>
      <c r="P8" s="210"/>
      <c r="Q8" s="206">
        <v>822</v>
      </c>
      <c r="R8" s="210"/>
      <c r="S8" s="206">
        <v>880</v>
      </c>
      <c r="T8" s="210"/>
      <c r="U8" s="206">
        <v>926</v>
      </c>
      <c r="V8" s="210"/>
      <c r="W8" s="206">
        <v>983</v>
      </c>
      <c r="X8" s="210"/>
      <c r="Y8" s="206">
        <v>1126</v>
      </c>
      <c r="Z8" s="66"/>
    </row>
    <row r="9" spans="1:26" x14ac:dyDescent="0.2">
      <c r="A9" s="74" t="s">
        <v>282</v>
      </c>
      <c r="B9" s="66"/>
      <c r="C9" s="218">
        <v>66</v>
      </c>
      <c r="D9" s="219"/>
      <c r="E9" s="218">
        <v>65</v>
      </c>
      <c r="F9" s="219"/>
      <c r="G9" s="218">
        <v>66</v>
      </c>
      <c r="H9" s="219"/>
      <c r="I9" s="218">
        <v>64</v>
      </c>
      <c r="J9" s="219"/>
      <c r="K9" s="218">
        <v>57</v>
      </c>
      <c r="L9" s="219"/>
      <c r="M9" s="218">
        <v>59</v>
      </c>
      <c r="N9" s="219"/>
      <c r="O9" s="218">
        <v>61</v>
      </c>
      <c r="P9" s="219"/>
      <c r="Q9" s="218">
        <v>60</v>
      </c>
      <c r="R9" s="219"/>
      <c r="S9" s="218">
        <v>52</v>
      </c>
      <c r="T9" s="219"/>
      <c r="U9" s="218">
        <v>53</v>
      </c>
      <c r="V9" s="219"/>
      <c r="W9" s="218">
        <v>52</v>
      </c>
      <c r="X9" s="219"/>
      <c r="Y9" s="218">
        <v>52</v>
      </c>
      <c r="Z9" s="66"/>
    </row>
    <row r="10" spans="1:26" x14ac:dyDescent="0.2">
      <c r="A10" s="74" t="s">
        <v>283</v>
      </c>
      <c r="B10" s="66"/>
      <c r="C10" s="235">
        <v>23</v>
      </c>
      <c r="D10" s="219"/>
      <c r="E10" s="235">
        <v>21</v>
      </c>
      <c r="F10" s="219"/>
      <c r="G10" s="235">
        <v>23</v>
      </c>
      <c r="H10" s="219"/>
      <c r="I10" s="235">
        <v>22</v>
      </c>
      <c r="J10" s="219"/>
      <c r="K10" s="235">
        <v>20</v>
      </c>
      <c r="L10" s="219"/>
      <c r="M10" s="235">
        <v>21</v>
      </c>
      <c r="N10" s="219"/>
      <c r="O10" s="235">
        <v>21</v>
      </c>
      <c r="P10" s="219"/>
      <c r="Q10" s="235">
        <v>19</v>
      </c>
      <c r="R10" s="219"/>
      <c r="S10" s="235">
        <v>18</v>
      </c>
      <c r="T10" s="237"/>
      <c r="U10" s="235">
        <v>19</v>
      </c>
      <c r="V10" s="219"/>
      <c r="W10" s="235">
        <v>17</v>
      </c>
      <c r="X10" s="219"/>
      <c r="Y10" s="235">
        <v>18</v>
      </c>
      <c r="Z10" s="66"/>
    </row>
    <row r="11" spans="1:26" ht="24" x14ac:dyDescent="0.2">
      <c r="A11" s="68" t="s">
        <v>284</v>
      </c>
      <c r="B11" s="66"/>
      <c r="C11" s="206">
        <v>809</v>
      </c>
      <c r="D11" s="210"/>
      <c r="E11" s="206">
        <v>874</v>
      </c>
      <c r="F11" s="210"/>
      <c r="G11" s="206">
        <v>863</v>
      </c>
      <c r="H11" s="210"/>
      <c r="I11" s="206">
        <v>679</v>
      </c>
      <c r="J11" s="210"/>
      <c r="K11" s="206">
        <v>841</v>
      </c>
      <c r="L11" s="210"/>
      <c r="M11" s="206">
        <v>863</v>
      </c>
      <c r="N11" s="210"/>
      <c r="O11" s="206">
        <v>1014</v>
      </c>
      <c r="P11" s="210"/>
      <c r="Q11" s="206">
        <f>Q8+Q9-Q10</f>
        <v>863</v>
      </c>
      <c r="R11" s="210"/>
      <c r="S11" s="206">
        <f>S8+S9-S10</f>
        <v>914</v>
      </c>
      <c r="T11" s="210"/>
      <c r="U11" s="206">
        <f>U8+U9-U10</f>
        <v>960</v>
      </c>
      <c r="V11" s="210"/>
      <c r="W11" s="206">
        <f>W8+W9-W10</f>
        <v>1018</v>
      </c>
      <c r="X11" s="210"/>
      <c r="Y11" s="206">
        <f>Y8+Y9-Y10</f>
        <v>1160</v>
      </c>
      <c r="Z11" s="66"/>
    </row>
    <row r="12" spans="1:26" x14ac:dyDescent="0.2">
      <c r="A12" s="66"/>
      <c r="B12" s="66"/>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66"/>
    </row>
    <row r="13" spans="1:26" x14ac:dyDescent="0.2">
      <c r="A13" s="68" t="s">
        <v>285</v>
      </c>
      <c r="B13" s="66"/>
      <c r="C13" s="206">
        <v>35486</v>
      </c>
      <c r="D13" s="210"/>
      <c r="E13" s="206">
        <v>35516</v>
      </c>
      <c r="F13" s="210"/>
      <c r="G13" s="206">
        <v>35588</v>
      </c>
      <c r="H13" s="210"/>
      <c r="I13" s="206">
        <v>35664</v>
      </c>
      <c r="J13" s="210"/>
      <c r="K13" s="206">
        <v>35252</v>
      </c>
      <c r="L13" s="210"/>
      <c r="M13" s="206">
        <v>35827</v>
      </c>
      <c r="N13" s="210"/>
      <c r="O13" s="206">
        <v>35767</v>
      </c>
      <c r="P13" s="210"/>
      <c r="Q13" s="206">
        <v>35171</v>
      </c>
      <c r="R13" s="210"/>
      <c r="S13" s="206">
        <v>34965</v>
      </c>
      <c r="T13" s="210"/>
      <c r="U13" s="206">
        <v>35862</v>
      </c>
      <c r="V13" s="210"/>
      <c r="W13" s="206">
        <v>36780</v>
      </c>
      <c r="X13" s="210"/>
      <c r="Y13" s="206">
        <v>36952</v>
      </c>
      <c r="Z13" s="66"/>
    </row>
    <row r="14" spans="1:26" x14ac:dyDescent="0.2">
      <c r="A14" s="68" t="s">
        <v>286</v>
      </c>
      <c r="B14" s="66"/>
      <c r="C14" s="218">
        <v>17756</v>
      </c>
      <c r="D14" s="219"/>
      <c r="E14" s="218">
        <v>17752</v>
      </c>
      <c r="F14" s="219"/>
      <c r="G14" s="218">
        <v>17742</v>
      </c>
      <c r="H14" s="219"/>
      <c r="I14" s="218">
        <v>17673</v>
      </c>
      <c r="J14" s="219"/>
      <c r="K14" s="218">
        <v>17562</v>
      </c>
      <c r="L14" s="219"/>
      <c r="M14" s="218">
        <v>17622</v>
      </c>
      <c r="N14" s="219"/>
      <c r="O14" s="218">
        <v>17463</v>
      </c>
      <c r="P14" s="219"/>
      <c r="Q14" s="218">
        <v>17344</v>
      </c>
      <c r="R14" s="219"/>
      <c r="S14" s="218">
        <v>17338</v>
      </c>
      <c r="T14" s="219"/>
      <c r="U14" s="218">
        <v>17408</v>
      </c>
      <c r="V14" s="219"/>
      <c r="W14" s="218">
        <v>17497</v>
      </c>
      <c r="X14" s="219"/>
      <c r="Y14" s="218">
        <v>17518</v>
      </c>
      <c r="Z14" s="66"/>
    </row>
    <row r="15" spans="1:26" x14ac:dyDescent="0.2">
      <c r="A15" s="116" t="s">
        <v>287</v>
      </c>
      <c r="B15" s="66"/>
      <c r="C15" s="218">
        <v>4088</v>
      </c>
      <c r="D15" s="219"/>
      <c r="E15" s="218">
        <v>4031</v>
      </c>
      <c r="F15" s="219"/>
      <c r="G15" s="218">
        <v>3962</v>
      </c>
      <c r="H15" s="219"/>
      <c r="I15" s="218">
        <v>3887</v>
      </c>
      <c r="J15" s="219"/>
      <c r="K15" s="218">
        <v>3812</v>
      </c>
      <c r="L15" s="219"/>
      <c r="M15" s="218">
        <v>3789</v>
      </c>
      <c r="N15" s="219"/>
      <c r="O15" s="218">
        <v>3711</v>
      </c>
      <c r="P15" s="219"/>
      <c r="Q15" s="218">
        <v>3638</v>
      </c>
      <c r="R15" s="219"/>
      <c r="S15" s="218">
        <v>3578</v>
      </c>
      <c r="T15" s="219"/>
      <c r="U15" s="218">
        <v>3532</v>
      </c>
      <c r="V15" s="219"/>
      <c r="W15" s="218">
        <v>3487</v>
      </c>
      <c r="X15" s="219"/>
      <c r="Y15" s="218">
        <v>3437</v>
      </c>
      <c r="Z15" s="66"/>
    </row>
    <row r="16" spans="1:26" x14ac:dyDescent="0.2">
      <c r="A16" s="68" t="s">
        <v>350</v>
      </c>
      <c r="B16" s="66"/>
      <c r="C16" s="218">
        <v>1362</v>
      </c>
      <c r="D16" s="219"/>
      <c r="E16" s="218">
        <v>1351</v>
      </c>
      <c r="F16" s="219"/>
      <c r="G16" s="218">
        <v>1379</v>
      </c>
      <c r="H16" s="219"/>
      <c r="I16" s="218">
        <v>1401</v>
      </c>
      <c r="J16" s="219"/>
      <c r="K16" s="218">
        <v>1428</v>
      </c>
      <c r="L16" s="219"/>
      <c r="M16" s="218">
        <v>1452</v>
      </c>
      <c r="N16" s="219"/>
      <c r="O16" s="218">
        <v>1477</v>
      </c>
      <c r="P16" s="219"/>
      <c r="Q16" s="218">
        <v>1497</v>
      </c>
      <c r="R16" s="219"/>
      <c r="S16" s="218">
        <v>1518</v>
      </c>
      <c r="T16" s="219"/>
      <c r="U16" s="218">
        <v>1542</v>
      </c>
      <c r="V16" s="219"/>
      <c r="W16" s="218">
        <v>1561</v>
      </c>
      <c r="X16" s="219"/>
      <c r="Y16" s="218">
        <v>1034</v>
      </c>
      <c r="Z16" s="66"/>
    </row>
    <row r="17" spans="1:26" x14ac:dyDescent="0.2">
      <c r="A17" s="116" t="s">
        <v>351</v>
      </c>
      <c r="B17" s="66"/>
      <c r="C17" s="235">
        <v>1200</v>
      </c>
      <c r="D17" s="219"/>
      <c r="E17" s="235">
        <v>1179</v>
      </c>
      <c r="F17" s="219"/>
      <c r="G17" s="235">
        <v>1164</v>
      </c>
      <c r="H17" s="219"/>
      <c r="I17" s="235">
        <v>1148</v>
      </c>
      <c r="J17" s="219"/>
      <c r="K17" s="235">
        <v>1140</v>
      </c>
      <c r="L17" s="219"/>
      <c r="M17" s="235">
        <v>1129</v>
      </c>
      <c r="N17" s="219"/>
      <c r="O17" s="235">
        <v>1116</v>
      </c>
      <c r="P17" s="219"/>
      <c r="Q17" s="235">
        <v>1105</v>
      </c>
      <c r="R17" s="219"/>
      <c r="S17" s="235">
        <v>1100</v>
      </c>
      <c r="T17" s="237"/>
      <c r="U17" s="235">
        <v>1095</v>
      </c>
      <c r="V17" s="219"/>
      <c r="W17" s="235">
        <v>1092</v>
      </c>
      <c r="X17" s="219"/>
      <c r="Y17" s="235">
        <v>718</v>
      </c>
      <c r="Z17" s="66"/>
    </row>
    <row r="18" spans="1:26" x14ac:dyDescent="0.2">
      <c r="A18" s="68" t="s">
        <v>288</v>
      </c>
      <c r="B18" s="66"/>
      <c r="C18" s="206">
        <v>16204</v>
      </c>
      <c r="D18" s="210"/>
      <c r="E18" s="206">
        <v>16263</v>
      </c>
      <c r="F18" s="210"/>
      <c r="G18" s="206">
        <v>16427</v>
      </c>
      <c r="H18" s="210"/>
      <c r="I18" s="206">
        <v>16653</v>
      </c>
      <c r="J18" s="210"/>
      <c r="K18" s="206">
        <v>16446</v>
      </c>
      <c r="L18" s="210"/>
      <c r="M18" s="206">
        <v>16997</v>
      </c>
      <c r="N18" s="210"/>
      <c r="O18" s="206">
        <v>17186</v>
      </c>
      <c r="P18" s="210"/>
      <c r="Q18" s="206">
        <f>Q13-Q14-Q15+Q16+Q17</f>
        <v>16791</v>
      </c>
      <c r="R18" s="210"/>
      <c r="S18" s="206">
        <f>S13-S14-S15+S16+S17</f>
        <v>16667</v>
      </c>
      <c r="T18" s="210"/>
      <c r="U18" s="206">
        <f>U13-U14-U15+U16+U17</f>
        <v>17559</v>
      </c>
      <c r="V18" s="210"/>
      <c r="W18" s="206">
        <f>W13-W14-W15+W16+W17</f>
        <v>18449</v>
      </c>
      <c r="X18" s="210"/>
      <c r="Y18" s="206">
        <f>Y13-Y14-Y15+Y16+Y17</f>
        <v>17749</v>
      </c>
      <c r="Z18" s="66"/>
    </row>
    <row r="19" spans="1:26" x14ac:dyDescent="0.2">
      <c r="A19" s="66"/>
      <c r="B19" s="66"/>
      <c r="C19" s="66"/>
      <c r="D19" s="66"/>
      <c r="E19" s="66"/>
      <c r="F19" s="66"/>
      <c r="G19" s="66"/>
      <c r="H19" s="66"/>
      <c r="I19" s="66"/>
      <c r="J19" s="66"/>
      <c r="K19" s="66"/>
      <c r="L19" s="66"/>
      <c r="M19" s="66"/>
      <c r="N19" s="66"/>
      <c r="O19" s="66"/>
      <c r="P19" s="66"/>
      <c r="Q19" s="66"/>
      <c r="R19" s="66"/>
      <c r="S19" s="66"/>
      <c r="T19" s="66"/>
      <c r="U19" s="66"/>
      <c r="V19" s="66"/>
      <c r="W19" s="66"/>
      <c r="X19" s="66"/>
      <c r="Y19" s="66"/>
      <c r="Z19" s="66"/>
    </row>
    <row r="20" spans="1:26" x14ac:dyDescent="0.2">
      <c r="A20" s="68" t="s">
        <v>352</v>
      </c>
      <c r="B20" s="66"/>
      <c r="C20" s="157">
        <v>0.20300000000000001</v>
      </c>
      <c r="D20" s="158"/>
      <c r="E20" s="157">
        <v>0.215</v>
      </c>
      <c r="F20" s="158"/>
      <c r="G20" s="157">
        <v>0.20799999999999999</v>
      </c>
      <c r="H20" s="158"/>
      <c r="I20" s="157">
        <v>0.16200000000000001</v>
      </c>
      <c r="J20" s="158"/>
      <c r="K20" s="157">
        <v>0.20599999999999999</v>
      </c>
      <c r="L20" s="158"/>
      <c r="M20" s="157">
        <v>0.20399999999999999</v>
      </c>
      <c r="N20" s="158"/>
      <c r="O20" s="157">
        <v>0.23499999999999999</v>
      </c>
      <c r="P20" s="158"/>
      <c r="Q20" s="157">
        <v>0.20399999999999999</v>
      </c>
      <c r="R20" s="158"/>
      <c r="S20" s="157">
        <v>0.222</v>
      </c>
      <c r="T20" s="158"/>
      <c r="U20" s="157">
        <v>0.219</v>
      </c>
      <c r="V20" s="158"/>
      <c r="W20" s="157">
        <v>0.219</v>
      </c>
      <c r="X20" s="158"/>
      <c r="Y20" s="157">
        <v>0.25900000000000001</v>
      </c>
      <c r="Z20" s="66"/>
    </row>
    <row r="21" spans="1:26" x14ac:dyDescent="0.2">
      <c r="A21" s="66"/>
      <c r="B21" s="66"/>
      <c r="C21" s="158"/>
      <c r="D21" s="158"/>
      <c r="E21" s="158"/>
      <c r="F21" s="158"/>
      <c r="G21" s="158"/>
      <c r="H21" s="158"/>
      <c r="I21" s="158"/>
      <c r="J21" s="158"/>
      <c r="K21" s="158"/>
      <c r="L21" s="158"/>
      <c r="M21" s="158"/>
      <c r="N21" s="158"/>
      <c r="O21" s="158"/>
      <c r="P21" s="158"/>
      <c r="Q21" s="158"/>
      <c r="R21" s="158"/>
      <c r="S21" s="158"/>
      <c r="T21" s="158"/>
      <c r="U21" s="158"/>
      <c r="V21" s="158"/>
      <c r="W21" s="158"/>
      <c r="X21" s="158"/>
      <c r="Y21" s="158"/>
      <c r="Z21" s="66"/>
    </row>
    <row r="22" spans="1:26" ht="13.5" customHeight="1" x14ac:dyDescent="0.2">
      <c r="A22" s="309" t="s">
        <v>377</v>
      </c>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66"/>
    </row>
    <row r="23" spans="1:26" x14ac:dyDescent="0.2">
      <c r="A23" s="309" t="s">
        <v>289</v>
      </c>
      <c r="B23" s="309"/>
      <c r="C23" s="309"/>
      <c r="D23" s="309"/>
      <c r="E23" s="309"/>
      <c r="F23" s="309"/>
      <c r="G23" s="309"/>
      <c r="H23" s="309"/>
      <c r="I23" s="309"/>
      <c r="J23" s="309"/>
      <c r="K23" s="309"/>
      <c r="L23" s="309"/>
      <c r="M23" s="309"/>
      <c r="N23" s="309"/>
      <c r="O23" s="309"/>
      <c r="P23" s="309"/>
      <c r="Q23" s="309"/>
      <c r="R23" s="309"/>
      <c r="S23" s="309"/>
      <c r="T23" s="309"/>
      <c r="U23" s="309"/>
      <c r="V23" s="309"/>
      <c r="W23" s="309"/>
      <c r="X23" s="309"/>
      <c r="Y23" s="309"/>
      <c r="Z23" s="66"/>
    </row>
  </sheetData>
  <mergeCells count="6">
    <mergeCell ref="A23:Y23"/>
    <mergeCell ref="A2:C2"/>
    <mergeCell ref="C5:I5"/>
    <mergeCell ref="K5:Q5"/>
    <mergeCell ref="S5:Y5"/>
    <mergeCell ref="A22:Y22"/>
  </mergeCells>
  <pageMargins left="0.25" right="0.25" top="0.5" bottom="0.5" header="0" footer="0.25"/>
  <pageSetup scale="67"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D104"/>
  <sheetViews>
    <sheetView topLeftCell="A10" workbookViewId="0">
      <selection activeCell="C8" sqref="C8"/>
    </sheetView>
  </sheetViews>
  <sheetFormatPr defaultColWidth="21.5" defaultRowHeight="12.75" x14ac:dyDescent="0.2"/>
  <cols>
    <col min="1" max="1" width="92.1640625" customWidth="1"/>
    <col min="2" max="2" width="2.6640625" customWidth="1"/>
    <col min="4" max="4" width="2.5" customWidth="1"/>
  </cols>
  <sheetData>
    <row r="1" spans="1:4" ht="26.25" customHeight="1" x14ac:dyDescent="0.4">
      <c r="A1" s="5"/>
      <c r="B1" s="6"/>
      <c r="C1" s="7"/>
      <c r="D1" s="6"/>
    </row>
    <row r="2" spans="1:4" ht="26.25" customHeight="1" x14ac:dyDescent="0.4">
      <c r="A2" s="8" t="s">
        <v>3</v>
      </c>
      <c r="B2" s="6"/>
      <c r="C2" s="7"/>
      <c r="D2" s="6"/>
    </row>
    <row r="3" spans="1:4" ht="18.75" customHeight="1" x14ac:dyDescent="0.25">
      <c r="A3" s="9"/>
      <c r="B3" s="6"/>
      <c r="C3" s="7"/>
      <c r="D3" s="6"/>
    </row>
    <row r="4" spans="1:4" ht="18.75" customHeight="1" x14ac:dyDescent="0.25">
      <c r="A4" s="9"/>
      <c r="B4" s="6"/>
      <c r="C4" s="7"/>
      <c r="D4" s="6"/>
    </row>
    <row r="5" spans="1:4" ht="18.75" customHeight="1" x14ac:dyDescent="0.25">
      <c r="A5" s="9"/>
      <c r="B5" s="6"/>
      <c r="C5" s="7"/>
      <c r="D5" s="6"/>
    </row>
    <row r="6" spans="1:4" ht="21.2" customHeight="1" x14ac:dyDescent="0.25">
      <c r="A6" s="10" t="s">
        <v>4</v>
      </c>
      <c r="B6" s="6"/>
      <c r="C6" s="11" t="s">
        <v>5</v>
      </c>
      <c r="D6" s="6"/>
    </row>
    <row r="7" spans="1:4" ht="7.5" customHeight="1" x14ac:dyDescent="0.25">
      <c r="A7" s="9"/>
      <c r="B7" s="6"/>
      <c r="C7" s="7"/>
      <c r="D7" s="6"/>
    </row>
    <row r="8" spans="1:4" ht="21.2" customHeight="1" x14ac:dyDescent="0.25">
      <c r="A8" s="12" t="s">
        <v>6</v>
      </c>
      <c r="B8" s="6"/>
      <c r="C8" s="13">
        <v>3</v>
      </c>
      <c r="D8" s="6"/>
    </row>
    <row r="9" spans="1:4" ht="21.2" customHeight="1" x14ac:dyDescent="0.25">
      <c r="A9" s="12" t="s">
        <v>7</v>
      </c>
      <c r="B9" s="6"/>
      <c r="C9" s="13">
        <v>4</v>
      </c>
      <c r="D9" s="6"/>
    </row>
    <row r="10" spans="1:4" ht="21.2" customHeight="1" x14ac:dyDescent="0.25">
      <c r="A10" s="12" t="s">
        <v>8</v>
      </c>
      <c r="B10" s="6"/>
      <c r="C10" s="7">
        <v>5</v>
      </c>
      <c r="D10" s="6"/>
    </row>
    <row r="11" spans="1:4" ht="21.2" customHeight="1" x14ac:dyDescent="0.25">
      <c r="A11" s="12" t="s">
        <v>9</v>
      </c>
      <c r="B11" s="6"/>
      <c r="C11" s="13">
        <v>7</v>
      </c>
      <c r="D11" s="6"/>
    </row>
    <row r="12" spans="1:4" ht="41.25" customHeight="1" x14ac:dyDescent="0.25">
      <c r="A12" s="12" t="s">
        <v>10</v>
      </c>
      <c r="B12" s="6"/>
      <c r="C12" s="13">
        <v>8</v>
      </c>
      <c r="D12" s="6"/>
    </row>
    <row r="13" spans="1:4" ht="21.2" customHeight="1" x14ac:dyDescent="0.25">
      <c r="A13" s="12" t="s">
        <v>11</v>
      </c>
      <c r="B13" s="6"/>
      <c r="C13" s="13">
        <v>9</v>
      </c>
      <c r="D13" s="6"/>
    </row>
    <row r="14" spans="1:4" ht="18.75" customHeight="1" x14ac:dyDescent="0.25">
      <c r="A14" s="9"/>
      <c r="B14" s="6"/>
      <c r="C14" s="7"/>
      <c r="D14" s="6"/>
    </row>
    <row r="15" spans="1:4" ht="21.2" customHeight="1" x14ac:dyDescent="0.25">
      <c r="A15" s="10" t="s">
        <v>12</v>
      </c>
      <c r="B15" s="6"/>
      <c r="C15" s="7"/>
      <c r="D15" s="6"/>
    </row>
    <row r="16" spans="1:4" ht="7.5" customHeight="1" x14ac:dyDescent="0.25">
      <c r="A16" s="9"/>
      <c r="B16" s="6"/>
      <c r="C16" s="7"/>
      <c r="D16" s="6"/>
    </row>
    <row r="17" spans="1:4" ht="21.2" customHeight="1" x14ac:dyDescent="0.25">
      <c r="A17" s="12" t="s">
        <v>13</v>
      </c>
      <c r="B17" s="6"/>
      <c r="C17" s="13">
        <v>10</v>
      </c>
      <c r="D17" s="6"/>
    </row>
    <row r="18" spans="1:4" ht="21.2" customHeight="1" x14ac:dyDescent="0.25">
      <c r="A18" s="12" t="s">
        <v>14</v>
      </c>
      <c r="B18" s="6"/>
      <c r="C18" s="13">
        <v>11</v>
      </c>
      <c r="D18" s="6"/>
    </row>
    <row r="19" spans="1:4" ht="21.2" customHeight="1" x14ac:dyDescent="0.25">
      <c r="A19" s="12" t="s">
        <v>15</v>
      </c>
      <c r="B19" s="6"/>
      <c r="C19" s="13">
        <v>12</v>
      </c>
      <c r="D19" s="6"/>
    </row>
    <row r="20" spans="1:4" ht="21.2" customHeight="1" x14ac:dyDescent="0.25">
      <c r="A20" s="12" t="s">
        <v>16</v>
      </c>
      <c r="B20" s="6"/>
      <c r="C20" s="13">
        <v>13</v>
      </c>
      <c r="D20" s="6"/>
    </row>
    <row r="21" spans="1:4" ht="18.75" customHeight="1" x14ac:dyDescent="0.25">
      <c r="A21" s="9"/>
      <c r="B21" s="6"/>
      <c r="C21" s="7"/>
      <c r="D21" s="6"/>
    </row>
    <row r="22" spans="1:4" ht="18.75" customHeight="1" x14ac:dyDescent="0.25">
      <c r="A22" s="9"/>
      <c r="B22" s="6"/>
      <c r="C22" s="7"/>
      <c r="D22" s="6"/>
    </row>
    <row r="23" spans="1:4" ht="21.2" customHeight="1" x14ac:dyDescent="0.25">
      <c r="A23" s="12" t="s">
        <v>17</v>
      </c>
      <c r="B23" s="6"/>
      <c r="C23" s="13">
        <v>14</v>
      </c>
      <c r="D23" s="6"/>
    </row>
    <row r="24" spans="1:4" ht="21.2" customHeight="1" x14ac:dyDescent="0.25">
      <c r="A24" s="12" t="s">
        <v>18</v>
      </c>
      <c r="B24" s="6"/>
      <c r="C24" s="13">
        <v>15</v>
      </c>
      <c r="D24" s="6"/>
    </row>
    <row r="25" spans="1:4" ht="21.2" customHeight="1" x14ac:dyDescent="0.25">
      <c r="A25" s="12" t="s">
        <v>19</v>
      </c>
      <c r="B25" s="6"/>
      <c r="C25" s="13">
        <v>16</v>
      </c>
      <c r="D25" s="6"/>
    </row>
    <row r="26" spans="1:4" ht="18.75" customHeight="1" x14ac:dyDescent="0.25">
      <c r="A26" s="12" t="s">
        <v>20</v>
      </c>
      <c r="B26" s="6"/>
      <c r="C26" s="13">
        <v>17</v>
      </c>
      <c r="D26" s="6"/>
    </row>
    <row r="27" spans="1:4" ht="18.75" customHeight="1" x14ac:dyDescent="0.25">
      <c r="A27" s="9"/>
      <c r="B27" s="6"/>
      <c r="C27" s="7"/>
      <c r="D27" s="6"/>
    </row>
    <row r="28" spans="1:4" ht="18.75" customHeight="1" x14ac:dyDescent="0.25">
      <c r="A28" s="9"/>
      <c r="B28" s="6"/>
      <c r="C28" s="7"/>
      <c r="D28" s="6"/>
    </row>
    <row r="29" spans="1:4" ht="18.75" customHeight="1" x14ac:dyDescent="0.25">
      <c r="A29" s="9"/>
      <c r="B29" s="6"/>
      <c r="C29" s="7"/>
      <c r="D29" s="6"/>
    </row>
    <row r="30" spans="1:4" ht="18.75" customHeight="1" x14ac:dyDescent="0.25">
      <c r="A30" s="9"/>
      <c r="B30" s="6"/>
      <c r="C30" s="7"/>
      <c r="D30" s="6"/>
    </row>
    <row r="31" spans="1:4" ht="18.75" customHeight="1" x14ac:dyDescent="0.25">
      <c r="A31" s="9"/>
      <c r="B31" s="6"/>
      <c r="C31" s="7"/>
      <c r="D31" s="6"/>
    </row>
    <row r="32" spans="1:4" ht="18.75" customHeight="1" x14ac:dyDescent="0.25">
      <c r="A32" s="9"/>
      <c r="B32" s="6"/>
      <c r="C32" s="7"/>
      <c r="D32" s="6"/>
    </row>
    <row r="33" spans="1:4" ht="18.75" customHeight="1" x14ac:dyDescent="0.25">
      <c r="A33" s="9"/>
      <c r="B33" s="6"/>
      <c r="C33" s="7"/>
      <c r="D33" s="6"/>
    </row>
    <row r="34" spans="1:4" ht="18.75" customHeight="1" x14ac:dyDescent="0.25">
      <c r="A34" s="9"/>
      <c r="B34" s="6"/>
      <c r="C34" s="7"/>
      <c r="D34" s="6"/>
    </row>
    <row r="35" spans="1:4" ht="18.75" customHeight="1" x14ac:dyDescent="0.25">
      <c r="A35" s="9"/>
      <c r="B35" s="6"/>
      <c r="C35" s="7"/>
      <c r="D35" s="6"/>
    </row>
    <row r="36" spans="1:4" ht="18.75" customHeight="1" x14ac:dyDescent="0.25">
      <c r="A36" s="9"/>
      <c r="B36" s="6"/>
      <c r="C36" s="7"/>
      <c r="D36" s="6"/>
    </row>
    <row r="37" spans="1:4" ht="18.75" customHeight="1" x14ac:dyDescent="0.25">
      <c r="A37" s="9"/>
      <c r="B37" s="6"/>
      <c r="C37" s="7"/>
      <c r="D37" s="6"/>
    </row>
    <row r="38" spans="1:4" ht="18.75" customHeight="1" x14ac:dyDescent="0.25">
      <c r="A38" s="9"/>
      <c r="B38" s="6"/>
      <c r="C38" s="7"/>
      <c r="D38" s="6"/>
    </row>
    <row r="39" spans="1:4" ht="18.75" customHeight="1" x14ac:dyDescent="0.25">
      <c r="A39" s="9"/>
      <c r="B39" s="6"/>
      <c r="C39" s="7"/>
      <c r="D39" s="6"/>
    </row>
    <row r="40" spans="1:4" ht="18.75" customHeight="1" x14ac:dyDescent="0.25">
      <c r="A40" s="9"/>
      <c r="B40" s="6"/>
      <c r="C40" s="7"/>
      <c r="D40" s="6"/>
    </row>
    <row r="41" spans="1:4" ht="18.75" customHeight="1" x14ac:dyDescent="0.25">
      <c r="A41" s="9"/>
      <c r="B41" s="6"/>
      <c r="C41" s="7"/>
      <c r="D41" s="6"/>
    </row>
    <row r="42" spans="1:4" ht="18.75" customHeight="1" x14ac:dyDescent="0.25">
      <c r="A42" s="9"/>
      <c r="B42" s="6"/>
      <c r="C42" s="7"/>
      <c r="D42" s="6"/>
    </row>
    <row r="43" spans="1:4" ht="18.75" customHeight="1" x14ac:dyDescent="0.25">
      <c r="A43" s="9"/>
      <c r="B43" s="6"/>
      <c r="C43" s="7"/>
      <c r="D43" s="6"/>
    </row>
    <row r="44" spans="1:4" ht="18.75" customHeight="1" x14ac:dyDescent="0.25">
      <c r="A44" s="9"/>
      <c r="B44" s="6"/>
      <c r="C44" s="7"/>
      <c r="D44" s="6"/>
    </row>
    <row r="45" spans="1:4" ht="18.75" customHeight="1" x14ac:dyDescent="0.25">
      <c r="A45" s="9"/>
      <c r="B45" s="6"/>
      <c r="C45" s="7"/>
      <c r="D45" s="6"/>
    </row>
    <row r="46" spans="1:4" ht="18.75" customHeight="1" x14ac:dyDescent="0.25">
      <c r="A46" s="9"/>
      <c r="B46" s="6"/>
      <c r="C46" s="7"/>
      <c r="D46" s="6"/>
    </row>
    <row r="47" spans="1:4" ht="18.75" customHeight="1" x14ac:dyDescent="0.25">
      <c r="A47" s="9"/>
      <c r="B47" s="6"/>
      <c r="C47" s="7"/>
      <c r="D47" s="6"/>
    </row>
    <row r="48" spans="1:4" ht="18.75" customHeight="1" x14ac:dyDescent="0.25">
      <c r="A48" s="9"/>
      <c r="B48" s="6"/>
      <c r="C48" s="7"/>
      <c r="D48" s="6"/>
    </row>
    <row r="49" spans="1:4" ht="18.75" customHeight="1" x14ac:dyDescent="0.25">
      <c r="A49" s="9"/>
      <c r="B49" s="6"/>
      <c r="C49" s="7"/>
      <c r="D49" s="6"/>
    </row>
    <row r="50" spans="1:4" ht="18.75" customHeight="1" x14ac:dyDescent="0.25">
      <c r="A50" s="9"/>
      <c r="B50" s="6"/>
      <c r="C50" s="7"/>
      <c r="D50" s="6"/>
    </row>
    <row r="51" spans="1:4" ht="18.75" customHeight="1" x14ac:dyDescent="0.25">
      <c r="A51" s="9"/>
      <c r="B51" s="6"/>
      <c r="C51" s="7"/>
      <c r="D51" s="6"/>
    </row>
    <row r="52" spans="1:4" ht="18.75" customHeight="1" x14ac:dyDescent="0.25">
      <c r="A52" s="9"/>
      <c r="B52" s="6"/>
      <c r="C52" s="7"/>
      <c r="D52" s="6"/>
    </row>
    <row r="53" spans="1:4" ht="18.75" customHeight="1" x14ac:dyDescent="0.25">
      <c r="A53" s="9"/>
      <c r="B53" s="6"/>
      <c r="C53" s="7"/>
      <c r="D53" s="6"/>
    </row>
    <row r="54" spans="1:4" ht="18.75" customHeight="1" x14ac:dyDescent="0.25">
      <c r="A54" s="9"/>
      <c r="B54" s="6"/>
      <c r="C54" s="7"/>
      <c r="D54" s="6"/>
    </row>
    <row r="55" spans="1:4" ht="18.75" customHeight="1" x14ac:dyDescent="0.25">
      <c r="A55" s="9"/>
      <c r="B55" s="6"/>
      <c r="C55" s="7"/>
      <c r="D55" s="6"/>
    </row>
    <row r="56" spans="1:4" ht="18.75" customHeight="1" x14ac:dyDescent="0.25">
      <c r="A56" s="9"/>
      <c r="B56" s="6"/>
      <c r="C56" s="7"/>
      <c r="D56" s="6"/>
    </row>
    <row r="57" spans="1:4" ht="18.75" customHeight="1" x14ac:dyDescent="0.25">
      <c r="A57" s="9"/>
      <c r="B57" s="6"/>
      <c r="C57" s="7"/>
      <c r="D57" s="6"/>
    </row>
    <row r="58" spans="1:4" ht="18.75" customHeight="1" x14ac:dyDescent="0.25">
      <c r="A58" s="9"/>
      <c r="B58" s="6"/>
      <c r="C58" s="7"/>
      <c r="D58" s="6"/>
    </row>
    <row r="59" spans="1:4" ht="18.75" customHeight="1" x14ac:dyDescent="0.25">
      <c r="A59" s="9"/>
      <c r="B59" s="6"/>
      <c r="C59" s="7"/>
      <c r="D59" s="6"/>
    </row>
    <row r="60" spans="1:4" ht="18.75" customHeight="1" x14ac:dyDescent="0.25">
      <c r="A60" s="9"/>
      <c r="B60" s="6"/>
      <c r="C60" s="7"/>
      <c r="D60" s="6"/>
    </row>
    <row r="61" spans="1:4" ht="18.75" customHeight="1" x14ac:dyDescent="0.25">
      <c r="A61" s="9"/>
      <c r="B61" s="6"/>
      <c r="C61" s="7"/>
      <c r="D61" s="6"/>
    </row>
    <row r="62" spans="1:4" ht="18.75" customHeight="1" x14ac:dyDescent="0.25">
      <c r="A62" s="9"/>
      <c r="B62" s="6"/>
      <c r="C62" s="7"/>
      <c r="D62" s="6"/>
    </row>
    <row r="63" spans="1:4" ht="18.75" customHeight="1" x14ac:dyDescent="0.25">
      <c r="A63" s="9"/>
      <c r="B63" s="6"/>
      <c r="C63" s="7"/>
      <c r="D63" s="6"/>
    </row>
    <row r="64" spans="1:4" ht="18.75" customHeight="1" x14ac:dyDescent="0.25">
      <c r="A64" s="9"/>
      <c r="B64" s="6"/>
      <c r="C64" s="7"/>
      <c r="D64" s="6"/>
    </row>
    <row r="65" spans="1:4" ht="18.75" customHeight="1" x14ac:dyDescent="0.25">
      <c r="A65" s="9"/>
      <c r="B65" s="6"/>
      <c r="C65" s="7"/>
      <c r="D65" s="6"/>
    </row>
    <row r="66" spans="1:4" ht="18.75" customHeight="1" x14ac:dyDescent="0.25">
      <c r="A66" s="9"/>
      <c r="B66" s="6"/>
      <c r="C66" s="7"/>
      <c r="D66" s="6"/>
    </row>
    <row r="67" spans="1:4" ht="18.75" customHeight="1" x14ac:dyDescent="0.25">
      <c r="A67" s="9"/>
      <c r="B67" s="6"/>
      <c r="C67" s="7"/>
      <c r="D67" s="6"/>
    </row>
    <row r="68" spans="1:4" ht="18.75" customHeight="1" x14ac:dyDescent="0.25">
      <c r="A68" s="9"/>
      <c r="B68" s="6"/>
      <c r="C68" s="7"/>
      <c r="D68" s="6"/>
    </row>
    <row r="69" spans="1:4" ht="18.75" customHeight="1" x14ac:dyDescent="0.25">
      <c r="A69" s="9"/>
      <c r="B69" s="6"/>
      <c r="C69" s="7"/>
      <c r="D69" s="6"/>
    </row>
    <row r="70" spans="1:4" ht="18.75" customHeight="1" x14ac:dyDescent="0.25">
      <c r="A70" s="9"/>
      <c r="B70" s="6"/>
      <c r="C70" s="7"/>
      <c r="D70" s="6"/>
    </row>
    <row r="71" spans="1:4" ht="18.75" customHeight="1" x14ac:dyDescent="0.25">
      <c r="A71" s="9"/>
      <c r="B71" s="6"/>
      <c r="C71" s="7"/>
      <c r="D71" s="6"/>
    </row>
    <row r="72" spans="1:4" ht="18.75" customHeight="1" x14ac:dyDescent="0.25">
      <c r="A72" s="9"/>
      <c r="B72" s="6"/>
      <c r="C72" s="7"/>
      <c r="D72" s="6"/>
    </row>
    <row r="73" spans="1:4" ht="18.75" customHeight="1" x14ac:dyDescent="0.25">
      <c r="A73" s="9"/>
      <c r="B73" s="6"/>
      <c r="C73" s="7"/>
      <c r="D73" s="6"/>
    </row>
    <row r="74" spans="1:4" ht="18.75" customHeight="1" x14ac:dyDescent="0.25">
      <c r="A74" s="9"/>
      <c r="B74" s="6"/>
      <c r="C74" s="7"/>
      <c r="D74" s="6"/>
    </row>
    <row r="75" spans="1:4" ht="18.75" customHeight="1" x14ac:dyDescent="0.25">
      <c r="A75" s="9"/>
      <c r="B75" s="6"/>
      <c r="C75" s="7"/>
      <c r="D75" s="6"/>
    </row>
    <row r="76" spans="1:4" ht="18.75" customHeight="1" x14ac:dyDescent="0.25">
      <c r="A76" s="9"/>
      <c r="B76" s="6"/>
      <c r="C76" s="7"/>
      <c r="D76" s="6"/>
    </row>
    <row r="77" spans="1:4" ht="18.75" customHeight="1" x14ac:dyDescent="0.25">
      <c r="A77" s="9"/>
      <c r="B77" s="6"/>
      <c r="C77" s="7"/>
      <c r="D77" s="6"/>
    </row>
    <row r="78" spans="1:4" ht="18.75" customHeight="1" x14ac:dyDescent="0.25">
      <c r="A78" s="9"/>
      <c r="B78" s="6"/>
      <c r="C78" s="7"/>
      <c r="D78" s="6"/>
    </row>
    <row r="79" spans="1:4" ht="18.75" customHeight="1" x14ac:dyDescent="0.25">
      <c r="A79" s="9"/>
      <c r="B79" s="6"/>
      <c r="C79" s="7"/>
      <c r="D79" s="6"/>
    </row>
    <row r="80" spans="1:4" ht="18.75" customHeight="1" x14ac:dyDescent="0.25">
      <c r="A80" s="9"/>
      <c r="B80" s="6"/>
      <c r="C80" s="7"/>
      <c r="D80" s="6"/>
    </row>
    <row r="81" spans="1:4" ht="18.75" customHeight="1" x14ac:dyDescent="0.25">
      <c r="A81" s="9"/>
      <c r="B81" s="6"/>
      <c r="C81" s="7"/>
      <c r="D81" s="6"/>
    </row>
    <row r="82" spans="1:4" ht="18.75" customHeight="1" x14ac:dyDescent="0.25">
      <c r="A82" s="9"/>
      <c r="B82" s="6"/>
      <c r="C82" s="7"/>
      <c r="D82" s="6"/>
    </row>
    <row r="83" spans="1:4" ht="18.75" customHeight="1" x14ac:dyDescent="0.25">
      <c r="A83" s="9"/>
      <c r="B83" s="6"/>
      <c r="C83" s="7"/>
      <c r="D83" s="6"/>
    </row>
    <row r="84" spans="1:4" ht="18.75" customHeight="1" x14ac:dyDescent="0.25">
      <c r="A84" s="9"/>
      <c r="B84" s="6"/>
      <c r="C84" s="7"/>
      <c r="D84" s="6"/>
    </row>
    <row r="85" spans="1:4" ht="18.75" customHeight="1" x14ac:dyDescent="0.25">
      <c r="A85" s="9"/>
      <c r="B85" s="6"/>
      <c r="C85" s="7"/>
      <c r="D85" s="6"/>
    </row>
    <row r="86" spans="1:4" ht="18.75" customHeight="1" x14ac:dyDescent="0.25">
      <c r="A86" s="9"/>
      <c r="B86" s="6"/>
      <c r="C86" s="7"/>
      <c r="D86" s="6"/>
    </row>
    <row r="87" spans="1:4" ht="18.75" customHeight="1" x14ac:dyDescent="0.25">
      <c r="A87" s="9"/>
      <c r="B87" s="6"/>
      <c r="C87" s="7"/>
      <c r="D87" s="6"/>
    </row>
    <row r="88" spans="1:4" ht="18.75" customHeight="1" x14ac:dyDescent="0.25">
      <c r="A88" s="9"/>
      <c r="B88" s="6"/>
      <c r="C88" s="7"/>
      <c r="D88" s="6"/>
    </row>
    <row r="89" spans="1:4" ht="18.75" customHeight="1" x14ac:dyDescent="0.25">
      <c r="A89" s="9"/>
      <c r="B89" s="6"/>
      <c r="C89" s="7"/>
      <c r="D89" s="6"/>
    </row>
    <row r="90" spans="1:4" ht="18.75" customHeight="1" x14ac:dyDescent="0.25">
      <c r="A90" s="9"/>
      <c r="B90" s="6"/>
      <c r="C90" s="7"/>
      <c r="D90" s="6"/>
    </row>
    <row r="91" spans="1:4" ht="18.75" customHeight="1" x14ac:dyDescent="0.25">
      <c r="A91" s="9"/>
      <c r="B91" s="6"/>
      <c r="C91" s="7"/>
      <c r="D91" s="6"/>
    </row>
    <row r="92" spans="1:4" ht="18.75" customHeight="1" x14ac:dyDescent="0.25">
      <c r="A92" s="9"/>
      <c r="B92" s="6"/>
      <c r="C92" s="7"/>
      <c r="D92" s="6"/>
    </row>
    <row r="93" spans="1:4" ht="18.75" customHeight="1" x14ac:dyDescent="0.25">
      <c r="A93" s="9"/>
      <c r="B93" s="6"/>
      <c r="C93" s="7"/>
      <c r="D93" s="6"/>
    </row>
    <row r="94" spans="1:4" ht="18.75" customHeight="1" x14ac:dyDescent="0.25">
      <c r="A94" s="9"/>
      <c r="B94" s="6"/>
      <c r="C94" s="7"/>
      <c r="D94" s="6"/>
    </row>
    <row r="95" spans="1:4" ht="18.75" customHeight="1" x14ac:dyDescent="0.25">
      <c r="A95" s="9"/>
      <c r="B95" s="6"/>
      <c r="C95" s="7"/>
      <c r="D95" s="6"/>
    </row>
    <row r="96" spans="1:4" ht="18.75" customHeight="1" x14ac:dyDescent="0.25">
      <c r="A96" s="9"/>
      <c r="B96" s="6"/>
      <c r="C96" s="7"/>
      <c r="D96" s="6"/>
    </row>
    <row r="97" spans="1:4" ht="18.75" customHeight="1" x14ac:dyDescent="0.25">
      <c r="A97" s="9"/>
      <c r="B97" s="6"/>
      <c r="C97" s="7"/>
      <c r="D97" s="6"/>
    </row>
    <row r="98" spans="1:4" ht="18.75" customHeight="1" x14ac:dyDescent="0.25">
      <c r="A98" s="9"/>
      <c r="B98" s="6"/>
      <c r="C98" s="7"/>
      <c r="D98" s="6"/>
    </row>
    <row r="99" spans="1:4" ht="18.75" customHeight="1" x14ac:dyDescent="0.25">
      <c r="A99" s="9"/>
      <c r="B99" s="6"/>
      <c r="C99" s="7"/>
      <c r="D99" s="6"/>
    </row>
    <row r="100" spans="1:4" ht="18.75" customHeight="1" x14ac:dyDescent="0.25">
      <c r="A100" s="9"/>
      <c r="B100" s="6"/>
      <c r="C100" s="7"/>
      <c r="D100" s="6"/>
    </row>
    <row r="101" spans="1:4" ht="18.75" customHeight="1" x14ac:dyDescent="0.25">
      <c r="A101" s="9"/>
      <c r="B101" s="6"/>
      <c r="C101" s="7"/>
      <c r="D101" s="6"/>
    </row>
    <row r="102" spans="1:4" ht="18.75" customHeight="1" x14ac:dyDescent="0.25">
      <c r="A102" s="9"/>
      <c r="B102" s="6"/>
      <c r="C102" s="7"/>
      <c r="D102" s="6"/>
    </row>
    <row r="103" spans="1:4" ht="18.75" customHeight="1" x14ac:dyDescent="0.25">
      <c r="A103" s="9"/>
      <c r="B103" s="6"/>
      <c r="C103" s="7"/>
      <c r="D103" s="6"/>
    </row>
    <row r="104" spans="1:4" ht="18.75" customHeight="1" x14ac:dyDescent="0.25">
      <c r="A104" s="9"/>
      <c r="B104" s="6"/>
      <c r="C104" s="7"/>
      <c r="D104" s="6"/>
    </row>
  </sheetData>
  <pageMargins left="0.7" right="0.7" top="0.75" bottom="0.75" header="0.3" footer="0.3"/>
  <pageSetup scale="94" orientation="landscape" r:id="rId1"/>
  <headerFooter>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Y11"/>
  <sheetViews>
    <sheetView workbookViewId="0">
      <selection activeCell="C8" sqref="C8"/>
    </sheetView>
  </sheetViews>
  <sheetFormatPr defaultColWidth="21.5" defaultRowHeight="12" x14ac:dyDescent="0.2"/>
  <cols>
    <col min="1" max="1" width="66.33203125" style="68" customWidth="1"/>
    <col min="2" max="2" width="0.6640625" style="68" customWidth="1"/>
    <col min="3" max="3" width="10.6640625" style="68" bestFit="1" customWidth="1"/>
    <col min="4" max="4" width="0.6640625" style="68" customWidth="1"/>
    <col min="5" max="5" width="10.6640625" style="68" bestFit="1" customWidth="1"/>
    <col min="6" max="6" width="0.6640625" style="68" customWidth="1"/>
    <col min="7" max="7" width="10.6640625" style="68" bestFit="1" customWidth="1"/>
    <col min="8" max="8" width="0.6640625" style="68" customWidth="1"/>
    <col min="9" max="9" width="10.6640625" style="68" bestFit="1" customWidth="1"/>
    <col min="10" max="10" width="0.6640625" style="68" customWidth="1"/>
    <col min="11" max="11" width="10.6640625" style="68" bestFit="1" customWidth="1"/>
    <col min="12" max="12" width="0.6640625" style="68" customWidth="1"/>
    <col min="13" max="13" width="10.6640625" style="68" bestFit="1" customWidth="1"/>
    <col min="14" max="14" width="0.6640625" style="68" customWidth="1"/>
    <col min="15" max="15" width="10.6640625" style="68" bestFit="1" customWidth="1"/>
    <col min="16" max="16" width="0.6640625" style="68" customWidth="1"/>
    <col min="17" max="17" width="10.6640625" style="68" bestFit="1" customWidth="1"/>
    <col min="18" max="18" width="0.6640625" style="68" customWidth="1"/>
    <col min="19" max="19" width="10.6640625" style="68" bestFit="1" customWidth="1"/>
    <col min="20" max="20" width="0.6640625" style="68" customWidth="1"/>
    <col min="21" max="21" width="10.6640625" style="68" bestFit="1" customWidth="1"/>
    <col min="22" max="22" width="0.6640625" style="68" customWidth="1"/>
    <col min="23" max="23" width="10.6640625" style="68" bestFit="1" customWidth="1"/>
    <col min="24" max="24" width="0.6640625" style="68" customWidth="1"/>
    <col min="25" max="25" width="10.6640625" style="68" bestFit="1" customWidth="1"/>
    <col min="26" max="16384" width="21.5" style="68"/>
  </cols>
  <sheetData>
    <row r="1" spans="1:25" x14ac:dyDescent="0.2">
      <c r="A1" s="84" t="s">
        <v>21</v>
      </c>
      <c r="B1" s="89"/>
      <c r="C1" s="89"/>
      <c r="D1" s="89"/>
      <c r="E1" s="89"/>
      <c r="F1" s="89"/>
      <c r="G1" s="89"/>
      <c r="H1" s="89"/>
      <c r="I1" s="89"/>
      <c r="J1" s="159"/>
      <c r="K1" s="159"/>
      <c r="L1" s="159"/>
      <c r="M1" s="159"/>
      <c r="N1" s="159"/>
      <c r="O1" s="159"/>
      <c r="P1" s="159"/>
      <c r="Q1" s="159"/>
      <c r="R1" s="159"/>
      <c r="S1" s="159"/>
      <c r="T1" s="159"/>
      <c r="U1" s="159"/>
      <c r="V1" s="159"/>
      <c r="W1" s="159"/>
      <c r="X1" s="159"/>
      <c r="Y1" s="159"/>
    </row>
    <row r="2" spans="1:25" x14ac:dyDescent="0.2">
      <c r="A2" s="260" t="s">
        <v>290</v>
      </c>
      <c r="B2" s="257"/>
      <c r="C2" s="257"/>
      <c r="D2" s="257"/>
      <c r="E2" s="257"/>
      <c r="F2" s="257"/>
      <c r="G2" s="257"/>
      <c r="H2" s="257"/>
      <c r="I2" s="257"/>
      <c r="J2" s="159"/>
      <c r="K2" s="159"/>
      <c r="L2" s="159"/>
      <c r="M2" s="159"/>
      <c r="N2" s="159"/>
      <c r="O2" s="159"/>
      <c r="P2" s="159"/>
      <c r="Q2" s="159"/>
      <c r="R2" s="159"/>
      <c r="S2" s="159"/>
      <c r="T2" s="159"/>
      <c r="U2" s="159"/>
      <c r="V2" s="159"/>
      <c r="W2" s="159"/>
      <c r="X2" s="159"/>
      <c r="Y2" s="159"/>
    </row>
    <row r="3" spans="1:25" x14ac:dyDescent="0.2">
      <c r="A3" s="66"/>
      <c r="B3" s="159"/>
      <c r="C3" s="159"/>
      <c r="D3" s="159"/>
      <c r="E3" s="159"/>
      <c r="F3" s="159"/>
      <c r="G3" s="159"/>
      <c r="H3" s="159"/>
      <c r="I3" s="159"/>
      <c r="J3" s="159"/>
      <c r="K3" s="159"/>
      <c r="L3" s="159"/>
      <c r="M3" s="159"/>
      <c r="N3" s="159"/>
      <c r="O3" s="159"/>
      <c r="P3" s="159"/>
      <c r="Q3" s="159"/>
      <c r="R3" s="159"/>
      <c r="S3" s="159"/>
      <c r="T3" s="159"/>
      <c r="U3" s="159"/>
      <c r="V3" s="159"/>
      <c r="W3" s="159"/>
      <c r="X3" s="159"/>
      <c r="Y3" s="159"/>
    </row>
    <row r="4" spans="1:25" x14ac:dyDescent="0.2">
      <c r="A4" s="66"/>
      <c r="B4" s="159"/>
      <c r="C4" s="159"/>
      <c r="D4" s="159"/>
      <c r="E4" s="159"/>
      <c r="F4" s="159"/>
      <c r="G4" s="159"/>
      <c r="H4" s="159"/>
      <c r="I4" s="159"/>
      <c r="J4" s="159"/>
      <c r="K4" s="159"/>
      <c r="L4" s="159"/>
      <c r="M4" s="159"/>
      <c r="N4" s="159"/>
      <c r="O4" s="159"/>
      <c r="P4" s="159"/>
      <c r="Q4" s="159"/>
      <c r="R4" s="159"/>
      <c r="S4" s="159"/>
      <c r="T4" s="159"/>
      <c r="U4" s="159"/>
      <c r="V4" s="159"/>
      <c r="W4" s="159"/>
      <c r="X4" s="159"/>
      <c r="Y4" s="159"/>
    </row>
    <row r="5" spans="1:25" s="84" customFormat="1" x14ac:dyDescent="0.2">
      <c r="A5" s="77"/>
      <c r="B5" s="89"/>
      <c r="C5" s="261">
        <v>2015</v>
      </c>
      <c r="D5" s="262"/>
      <c r="E5" s="262"/>
      <c r="F5" s="262"/>
      <c r="G5" s="262"/>
      <c r="H5" s="262"/>
      <c r="I5" s="262"/>
      <c r="J5" s="77"/>
      <c r="K5" s="261">
        <v>2016</v>
      </c>
      <c r="L5" s="262"/>
      <c r="M5" s="262"/>
      <c r="N5" s="262"/>
      <c r="O5" s="262"/>
      <c r="P5" s="262"/>
      <c r="Q5" s="262"/>
      <c r="R5" s="77"/>
      <c r="S5" s="289" t="s">
        <v>110</v>
      </c>
      <c r="T5" s="262"/>
      <c r="U5" s="291" t="s">
        <v>111</v>
      </c>
      <c r="V5" s="289" t="s">
        <v>111</v>
      </c>
      <c r="W5" s="289" t="s">
        <v>111</v>
      </c>
      <c r="X5" s="291" t="s">
        <v>111</v>
      </c>
      <c r="Y5" s="260"/>
    </row>
    <row r="6" spans="1:25" s="84" customFormat="1" x14ac:dyDescent="0.2">
      <c r="A6" s="80" t="s">
        <v>65</v>
      </c>
      <c r="B6" s="89"/>
      <c r="C6" s="82" t="s">
        <v>24</v>
      </c>
      <c r="D6" s="83"/>
      <c r="E6" s="82" t="s">
        <v>25</v>
      </c>
      <c r="F6" s="83"/>
      <c r="G6" s="82" t="s">
        <v>26</v>
      </c>
      <c r="H6" s="83"/>
      <c r="I6" s="82" t="s">
        <v>27</v>
      </c>
      <c r="J6" s="79"/>
      <c r="K6" s="82" t="s">
        <v>24</v>
      </c>
      <c r="L6" s="83"/>
      <c r="M6" s="82" t="s">
        <v>25</v>
      </c>
      <c r="N6" s="83"/>
      <c r="O6" s="82" t="s">
        <v>26</v>
      </c>
      <c r="P6" s="83"/>
      <c r="Q6" s="82" t="s">
        <v>27</v>
      </c>
      <c r="R6" s="79"/>
      <c r="S6" s="81" t="s">
        <v>24</v>
      </c>
      <c r="T6" s="79"/>
      <c r="U6" s="82" t="s">
        <v>25</v>
      </c>
      <c r="V6" s="79"/>
      <c r="W6" s="82" t="s">
        <v>26</v>
      </c>
      <c r="X6" s="79"/>
      <c r="Y6" s="82" t="s">
        <v>27</v>
      </c>
    </row>
    <row r="7" spans="1:25" x14ac:dyDescent="0.2">
      <c r="A7" s="66"/>
      <c r="B7" s="66"/>
      <c r="C7" s="66"/>
      <c r="D7" s="66"/>
      <c r="E7" s="66"/>
      <c r="F7" s="66"/>
      <c r="G7" s="66"/>
      <c r="H7" s="66"/>
      <c r="I7" s="66"/>
      <c r="J7" s="66"/>
      <c r="K7" s="66"/>
      <c r="L7" s="66"/>
      <c r="M7" s="66"/>
      <c r="N7" s="66"/>
      <c r="O7" s="66"/>
      <c r="P7" s="66"/>
      <c r="Q7" s="66"/>
      <c r="R7" s="66"/>
      <c r="S7" s="66"/>
      <c r="T7" s="66"/>
      <c r="U7" s="66"/>
      <c r="V7" s="66"/>
      <c r="W7" s="66"/>
      <c r="X7" s="66"/>
      <c r="Y7" s="66"/>
    </row>
    <row r="8" spans="1:25" x14ac:dyDescent="0.2">
      <c r="A8" s="68" t="s">
        <v>291</v>
      </c>
      <c r="B8" s="66"/>
      <c r="C8" s="206">
        <v>2700</v>
      </c>
      <c r="D8" s="210"/>
      <c r="E8" s="206">
        <v>2727</v>
      </c>
      <c r="F8" s="210"/>
      <c r="G8" s="206">
        <v>2680</v>
      </c>
      <c r="H8" s="210"/>
      <c r="I8" s="206">
        <v>2692</v>
      </c>
      <c r="J8" s="210"/>
      <c r="K8" s="206">
        <v>2629</v>
      </c>
      <c r="L8" s="210"/>
      <c r="M8" s="206">
        <v>2620</v>
      </c>
      <c r="N8" s="210"/>
      <c r="O8" s="206">
        <v>2643</v>
      </c>
      <c r="P8" s="210"/>
      <c r="Q8" s="206">
        <v>2631</v>
      </c>
      <c r="R8" s="210"/>
      <c r="S8" s="206">
        <v>2642</v>
      </c>
      <c r="T8" s="210"/>
      <c r="U8" s="206">
        <v>2655</v>
      </c>
      <c r="V8" s="210"/>
      <c r="W8" s="206">
        <v>2654</v>
      </c>
      <c r="X8" s="210"/>
      <c r="Y8" s="206">
        <v>3006</v>
      </c>
    </row>
    <row r="9" spans="1:25" x14ac:dyDescent="0.2">
      <c r="A9" s="68" t="s">
        <v>292</v>
      </c>
      <c r="B9" s="66"/>
      <c r="C9" s="71">
        <v>66</v>
      </c>
      <c r="D9" s="72"/>
      <c r="E9" s="71">
        <v>65</v>
      </c>
      <c r="F9" s="72"/>
      <c r="G9" s="71">
        <v>66</v>
      </c>
      <c r="H9" s="72"/>
      <c r="I9" s="71">
        <v>64</v>
      </c>
      <c r="J9" s="72"/>
      <c r="K9" s="71">
        <v>57</v>
      </c>
      <c r="L9" s="66"/>
      <c r="M9" s="71">
        <v>59</v>
      </c>
      <c r="N9" s="72"/>
      <c r="O9" s="71">
        <v>61</v>
      </c>
      <c r="P9" s="72"/>
      <c r="Q9" s="71">
        <v>60</v>
      </c>
      <c r="R9" s="72"/>
      <c r="S9" s="71">
        <v>52</v>
      </c>
      <c r="T9" s="72"/>
      <c r="U9" s="71">
        <v>53</v>
      </c>
      <c r="V9" s="72"/>
      <c r="W9" s="71">
        <v>52</v>
      </c>
      <c r="X9" s="72"/>
      <c r="Y9" s="71">
        <v>52</v>
      </c>
    </row>
    <row r="10" spans="1:25" x14ac:dyDescent="0.2">
      <c r="A10" s="116" t="s">
        <v>272</v>
      </c>
      <c r="B10" s="66"/>
      <c r="C10" s="73">
        <v>-3</v>
      </c>
      <c r="D10" s="72"/>
      <c r="E10" s="73">
        <v>59</v>
      </c>
      <c r="F10" s="72"/>
      <c r="G10" s="73">
        <v>11</v>
      </c>
      <c r="H10" s="72"/>
      <c r="I10" s="73">
        <v>18</v>
      </c>
      <c r="J10" s="72"/>
      <c r="K10" s="73">
        <v>17</v>
      </c>
      <c r="L10" s="66"/>
      <c r="M10" s="73">
        <v>7</v>
      </c>
      <c r="N10" s="72"/>
      <c r="O10" s="73">
        <v>18</v>
      </c>
      <c r="P10" s="72"/>
      <c r="Q10" s="73">
        <v>7</v>
      </c>
      <c r="R10" s="72"/>
      <c r="S10" s="73">
        <v>8</v>
      </c>
      <c r="T10" s="72"/>
      <c r="U10" s="73">
        <v>12</v>
      </c>
      <c r="V10" s="72"/>
      <c r="W10" s="73">
        <v>6</v>
      </c>
      <c r="X10" s="72"/>
      <c r="Y10" s="73">
        <v>80</v>
      </c>
    </row>
    <row r="11" spans="1:25" ht="29.25" customHeight="1" x14ac:dyDescent="0.2">
      <c r="A11" s="68" t="s">
        <v>293</v>
      </c>
      <c r="B11" s="66"/>
      <c r="C11" s="211">
        <f>C8-C9-C10</f>
        <v>2637</v>
      </c>
      <c r="D11" s="210"/>
      <c r="E11" s="211">
        <f>E8-E9-E10</f>
        <v>2603</v>
      </c>
      <c r="F11" s="210"/>
      <c r="G11" s="211">
        <f>G8-G9-G10</f>
        <v>2603</v>
      </c>
      <c r="H11" s="210"/>
      <c r="I11" s="211">
        <f>I8-I9-I10</f>
        <v>2610</v>
      </c>
      <c r="J11" s="210"/>
      <c r="K11" s="211">
        <f>K8-K9-K10</f>
        <v>2555</v>
      </c>
      <c r="L11" s="210"/>
      <c r="M11" s="211">
        <f>M8-M9-M10</f>
        <v>2554</v>
      </c>
      <c r="N11" s="210"/>
      <c r="O11" s="211">
        <f>O8-O9-O10</f>
        <v>2564</v>
      </c>
      <c r="P11" s="210"/>
      <c r="Q11" s="206">
        <f>Q8-Q9-Q10</f>
        <v>2564</v>
      </c>
      <c r="R11" s="210"/>
      <c r="S11" s="206">
        <f>S8-S9-S10</f>
        <v>2582</v>
      </c>
      <c r="T11" s="210"/>
      <c r="U11" s="211">
        <f>U8-U9-U10</f>
        <v>2590</v>
      </c>
      <c r="V11" s="210"/>
      <c r="W11" s="211">
        <f>W8-W9-W10</f>
        <v>2596</v>
      </c>
      <c r="X11" s="210"/>
      <c r="Y11" s="211">
        <f>Y8-Y9-Y10</f>
        <v>2874</v>
      </c>
    </row>
  </sheetData>
  <mergeCells count="4">
    <mergeCell ref="A2:I2"/>
    <mergeCell ref="C5:I5"/>
    <mergeCell ref="K5:Q5"/>
    <mergeCell ref="S5:Y5"/>
  </mergeCells>
  <pageMargins left="0.25" right="0.25" top="0.5" bottom="0.5" header="0" footer="0.25"/>
  <pageSetup scale="74" orientation="landscape" r:id="rId1"/>
  <headerFoot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Z20"/>
  <sheetViews>
    <sheetView workbookViewId="0">
      <selection activeCell="C8" sqref="C8"/>
    </sheetView>
  </sheetViews>
  <sheetFormatPr defaultColWidth="21.5" defaultRowHeight="12" x14ac:dyDescent="0.2"/>
  <cols>
    <col min="1" max="1" width="78.83203125" style="68" bestFit="1" customWidth="1"/>
    <col min="2" max="2" width="0.6640625" style="68" customWidth="1"/>
    <col min="3" max="3" width="9" style="68" bestFit="1" customWidth="1"/>
    <col min="4" max="4" width="0.6640625" style="68" customWidth="1"/>
    <col min="5" max="5" width="9" style="68" bestFit="1" customWidth="1"/>
    <col min="6" max="6" width="0.6640625" style="68" customWidth="1"/>
    <col min="7" max="7" width="9" style="68" bestFit="1" customWidth="1"/>
    <col min="8" max="8" width="0.6640625" style="68" customWidth="1"/>
    <col min="9" max="9" width="9" style="68" bestFit="1" customWidth="1"/>
    <col min="10" max="10" width="0.6640625" style="68" customWidth="1"/>
    <col min="11" max="11" width="9" style="68" bestFit="1" customWidth="1"/>
    <col min="12" max="12" width="0.6640625" style="68" customWidth="1"/>
    <col min="13" max="13" width="9" style="68" bestFit="1" customWidth="1"/>
    <col min="14" max="14" width="0.6640625" style="68" customWidth="1"/>
    <col min="15" max="15" width="9" style="68" bestFit="1" customWidth="1"/>
    <col min="16" max="16" width="0.6640625" style="68" customWidth="1"/>
    <col min="17" max="17" width="9" style="68" bestFit="1" customWidth="1"/>
    <col min="18" max="18" width="0.6640625" style="68" customWidth="1"/>
    <col min="19" max="19" width="9" style="68" bestFit="1" customWidth="1"/>
    <col min="20" max="20" width="0.6640625" style="68" customWidth="1"/>
    <col min="21" max="21" width="9" style="68" bestFit="1" customWidth="1"/>
    <col min="22" max="22" width="0.6640625" style="68" customWidth="1"/>
    <col min="23" max="23" width="10.6640625" style="68" bestFit="1" customWidth="1"/>
    <col min="24" max="24" width="0.6640625" style="68" customWidth="1"/>
    <col min="25" max="25" width="10.6640625" style="68" bestFit="1" customWidth="1"/>
    <col min="26" max="26" width="0.6640625" style="68" customWidth="1"/>
    <col min="27" max="16384" width="21.5" style="68"/>
  </cols>
  <sheetData>
    <row r="1" spans="1:26" x14ac:dyDescent="0.2">
      <c r="A1" s="84" t="s">
        <v>21</v>
      </c>
      <c r="B1" s="89"/>
      <c r="C1" s="89"/>
      <c r="D1" s="89"/>
      <c r="E1" s="89"/>
      <c r="F1" s="89"/>
      <c r="G1" s="89"/>
      <c r="H1" s="89"/>
      <c r="I1" s="89"/>
      <c r="J1" s="159"/>
      <c r="K1" s="159"/>
      <c r="L1" s="159"/>
      <c r="M1" s="159"/>
      <c r="N1" s="159"/>
      <c r="O1" s="159"/>
      <c r="P1" s="159"/>
      <c r="Q1" s="159"/>
      <c r="R1" s="159"/>
      <c r="S1" s="159"/>
      <c r="T1" s="159"/>
      <c r="U1" s="159"/>
      <c r="V1" s="159"/>
      <c r="W1" s="159"/>
      <c r="X1" s="159"/>
      <c r="Y1" s="159"/>
      <c r="Z1" s="66"/>
    </row>
    <row r="2" spans="1:26" x14ac:dyDescent="0.2">
      <c r="A2" s="260" t="s">
        <v>294</v>
      </c>
      <c r="B2" s="257"/>
      <c r="C2" s="257"/>
      <c r="D2" s="257"/>
      <c r="E2" s="257"/>
      <c r="F2" s="257"/>
      <c r="G2" s="257"/>
      <c r="H2" s="257"/>
      <c r="I2" s="257"/>
      <c r="J2" s="159"/>
      <c r="K2" s="159"/>
      <c r="L2" s="159"/>
      <c r="M2" s="159"/>
      <c r="N2" s="159"/>
      <c r="O2" s="159"/>
      <c r="P2" s="159"/>
      <c r="Q2" s="159"/>
      <c r="R2" s="159"/>
      <c r="S2" s="159"/>
      <c r="T2" s="159"/>
      <c r="U2" s="159"/>
      <c r="V2" s="159"/>
      <c r="W2" s="159"/>
      <c r="X2" s="159"/>
      <c r="Y2" s="159"/>
      <c r="Z2" s="66"/>
    </row>
    <row r="3" spans="1:26" x14ac:dyDescent="0.2">
      <c r="A3" s="66"/>
      <c r="B3" s="159"/>
      <c r="C3" s="159"/>
      <c r="D3" s="159"/>
      <c r="E3" s="159"/>
      <c r="F3" s="159"/>
      <c r="G3" s="159"/>
      <c r="H3" s="159"/>
      <c r="I3" s="159"/>
      <c r="J3" s="159"/>
      <c r="K3" s="159"/>
      <c r="L3" s="159"/>
      <c r="M3" s="159"/>
      <c r="N3" s="159"/>
      <c r="O3" s="159"/>
      <c r="P3" s="159"/>
      <c r="Q3" s="159"/>
      <c r="R3" s="159"/>
      <c r="S3" s="159"/>
      <c r="T3" s="159"/>
      <c r="U3" s="159"/>
      <c r="V3" s="159"/>
      <c r="W3" s="159"/>
      <c r="X3" s="159"/>
      <c r="Y3" s="159"/>
      <c r="Z3" s="66"/>
    </row>
    <row r="4" spans="1:26" x14ac:dyDescent="0.2">
      <c r="A4" s="66"/>
      <c r="B4" s="159"/>
      <c r="C4" s="159"/>
      <c r="D4" s="159"/>
      <c r="E4" s="159"/>
      <c r="F4" s="159"/>
      <c r="G4" s="159"/>
      <c r="H4" s="159"/>
      <c r="I4" s="159"/>
      <c r="J4" s="159"/>
      <c r="K4" s="159"/>
      <c r="L4" s="159"/>
      <c r="M4" s="159"/>
      <c r="N4" s="159"/>
      <c r="O4" s="159"/>
      <c r="P4" s="159"/>
      <c r="Q4" s="159"/>
      <c r="R4" s="159"/>
      <c r="S4" s="159"/>
      <c r="T4" s="159"/>
      <c r="U4" s="159"/>
      <c r="V4" s="159"/>
      <c r="W4" s="159"/>
      <c r="X4" s="159"/>
      <c r="Y4" s="159"/>
      <c r="Z4" s="66"/>
    </row>
    <row r="5" spans="1:26" s="84" customFormat="1" x14ac:dyDescent="0.2">
      <c r="A5" s="77"/>
      <c r="B5" s="89"/>
      <c r="C5" s="261">
        <v>2015</v>
      </c>
      <c r="D5" s="262"/>
      <c r="E5" s="262"/>
      <c r="F5" s="262"/>
      <c r="G5" s="262"/>
      <c r="H5" s="262"/>
      <c r="I5" s="262"/>
      <c r="J5" s="77"/>
      <c r="K5" s="261">
        <v>2016</v>
      </c>
      <c r="L5" s="262"/>
      <c r="M5" s="262"/>
      <c r="N5" s="262"/>
      <c r="O5" s="262"/>
      <c r="P5" s="262"/>
      <c r="Q5" s="262"/>
      <c r="R5" s="77"/>
      <c r="S5" s="289" t="s">
        <v>110</v>
      </c>
      <c r="T5" s="262"/>
      <c r="U5" s="289" t="s">
        <v>111</v>
      </c>
      <c r="V5" s="289" t="s">
        <v>111</v>
      </c>
      <c r="W5" s="289" t="s">
        <v>111</v>
      </c>
      <c r="X5" s="289" t="s">
        <v>111</v>
      </c>
      <c r="Y5" s="260"/>
      <c r="Z5" s="77"/>
    </row>
    <row r="6" spans="1:26" s="84" customFormat="1" x14ac:dyDescent="0.2">
      <c r="A6" s="80" t="s">
        <v>65</v>
      </c>
      <c r="B6" s="89"/>
      <c r="C6" s="82" t="s">
        <v>24</v>
      </c>
      <c r="D6" s="83"/>
      <c r="E6" s="82" t="s">
        <v>25</v>
      </c>
      <c r="F6" s="83"/>
      <c r="G6" s="82" t="s">
        <v>26</v>
      </c>
      <c r="H6" s="83"/>
      <c r="I6" s="82" t="s">
        <v>27</v>
      </c>
      <c r="J6" s="79"/>
      <c r="K6" s="95" t="s">
        <v>24</v>
      </c>
      <c r="L6" s="83"/>
      <c r="M6" s="95" t="s">
        <v>25</v>
      </c>
      <c r="N6" s="83"/>
      <c r="O6" s="95" t="s">
        <v>26</v>
      </c>
      <c r="P6" s="83"/>
      <c r="Q6" s="95" t="s">
        <v>27</v>
      </c>
      <c r="R6" s="79"/>
      <c r="S6" s="81" t="s">
        <v>24</v>
      </c>
      <c r="T6" s="79"/>
      <c r="U6" s="82" t="s">
        <v>25</v>
      </c>
      <c r="V6" s="79"/>
      <c r="W6" s="82" t="s">
        <v>26</v>
      </c>
      <c r="X6" s="79"/>
      <c r="Y6" s="82" t="s">
        <v>27</v>
      </c>
      <c r="Z6" s="77"/>
    </row>
    <row r="7" spans="1:26" x14ac:dyDescent="0.2">
      <c r="A7" s="66"/>
      <c r="B7" s="66"/>
      <c r="C7" s="88"/>
      <c r="D7" s="70"/>
      <c r="E7" s="88"/>
      <c r="F7" s="70"/>
      <c r="G7" s="88"/>
      <c r="H7" s="70"/>
      <c r="I7" s="88"/>
      <c r="J7" s="70"/>
      <c r="K7" s="88"/>
      <c r="L7" s="70"/>
      <c r="M7" s="88"/>
      <c r="N7" s="70"/>
      <c r="O7" s="88"/>
      <c r="P7" s="87"/>
      <c r="Q7" s="88"/>
      <c r="R7" s="70"/>
      <c r="S7" s="88"/>
      <c r="T7" s="70"/>
      <c r="U7" s="88"/>
      <c r="V7" s="70"/>
      <c r="W7" s="70"/>
      <c r="X7" s="70"/>
      <c r="Y7" s="70"/>
      <c r="Z7" s="66"/>
    </row>
    <row r="8" spans="1:26" x14ac:dyDescent="0.2">
      <c r="A8" s="68" t="s">
        <v>269</v>
      </c>
      <c r="B8" s="66"/>
      <c r="C8" s="206">
        <v>263</v>
      </c>
      <c r="D8" s="206"/>
      <c r="E8" s="206">
        <v>259</v>
      </c>
      <c r="F8" s="206"/>
      <c r="G8" s="206">
        <v>236</v>
      </c>
      <c r="H8" s="206"/>
      <c r="I8" s="206">
        <v>290</v>
      </c>
      <c r="J8" s="206"/>
      <c r="K8" s="206">
        <v>217</v>
      </c>
      <c r="L8" s="206"/>
      <c r="M8" s="206">
        <v>234</v>
      </c>
      <c r="N8" s="206"/>
      <c r="O8" s="206">
        <v>256</v>
      </c>
      <c r="P8" s="210"/>
      <c r="Q8" s="206">
        <v>260</v>
      </c>
      <c r="R8" s="206"/>
      <c r="S8" s="206">
        <v>277</v>
      </c>
      <c r="T8" s="206"/>
      <c r="U8" s="206">
        <v>288</v>
      </c>
      <c r="V8" s="206"/>
      <c r="W8" s="206">
        <v>300</v>
      </c>
      <c r="X8" s="206"/>
      <c r="Y8" s="206">
        <v>276</v>
      </c>
      <c r="Z8" s="66"/>
    </row>
    <row r="9" spans="1:26" x14ac:dyDescent="0.2">
      <c r="A9" s="68" t="s">
        <v>295</v>
      </c>
      <c r="B9" s="66"/>
      <c r="C9" s="71">
        <v>24</v>
      </c>
      <c r="D9" s="71"/>
      <c r="E9" s="71">
        <v>25</v>
      </c>
      <c r="F9" s="71"/>
      <c r="G9" s="71">
        <v>24</v>
      </c>
      <c r="H9" s="71"/>
      <c r="I9" s="71">
        <v>24</v>
      </c>
      <c r="J9" s="71"/>
      <c r="K9" s="71">
        <v>19</v>
      </c>
      <c r="L9" s="71"/>
      <c r="M9" s="71">
        <v>19</v>
      </c>
      <c r="N9" s="71"/>
      <c r="O9" s="71">
        <v>22</v>
      </c>
      <c r="P9" s="72"/>
      <c r="Q9" s="71">
        <v>22</v>
      </c>
      <c r="R9" s="66"/>
      <c r="S9" s="71">
        <v>15</v>
      </c>
      <c r="T9" s="66"/>
      <c r="U9" s="71">
        <v>15</v>
      </c>
      <c r="V9" s="71"/>
      <c r="W9" s="71">
        <v>15</v>
      </c>
      <c r="X9" s="71"/>
      <c r="Y9" s="71">
        <v>15</v>
      </c>
      <c r="Z9" s="66"/>
    </row>
    <row r="10" spans="1:26" x14ac:dyDescent="0.2">
      <c r="A10" s="116" t="s">
        <v>40</v>
      </c>
      <c r="B10" s="66"/>
      <c r="C10" s="73">
        <v>-1</v>
      </c>
      <c r="D10" s="72"/>
      <c r="E10" s="73">
        <v>3</v>
      </c>
      <c r="F10" s="72"/>
      <c r="G10" s="73">
        <v>1</v>
      </c>
      <c r="H10" s="72"/>
      <c r="I10" s="73">
        <v>-4</v>
      </c>
      <c r="J10" s="72"/>
      <c r="K10" s="73">
        <v>-1</v>
      </c>
      <c r="L10" s="71"/>
      <c r="M10" s="73">
        <v>1</v>
      </c>
      <c r="N10" s="71"/>
      <c r="O10" s="73">
        <v>0</v>
      </c>
      <c r="P10" s="72"/>
      <c r="Q10" s="73">
        <v>6</v>
      </c>
      <c r="R10" s="66"/>
      <c r="S10" s="71">
        <v>3</v>
      </c>
      <c r="T10" s="66"/>
      <c r="U10" s="73">
        <v>0</v>
      </c>
      <c r="V10" s="71"/>
      <c r="W10" s="73">
        <v>-2</v>
      </c>
      <c r="X10" s="71"/>
      <c r="Y10" s="73">
        <v>1</v>
      </c>
      <c r="Z10" s="66"/>
    </row>
    <row r="11" spans="1:26" ht="24" x14ac:dyDescent="0.2">
      <c r="A11" s="68" t="s">
        <v>296</v>
      </c>
      <c r="B11" s="66"/>
      <c r="C11" s="206">
        <f>SUM(C8:C10)</f>
        <v>286</v>
      </c>
      <c r="D11" s="210"/>
      <c r="E11" s="206">
        <f>SUM(E8:E10)</f>
        <v>287</v>
      </c>
      <c r="F11" s="210"/>
      <c r="G11" s="206">
        <f>SUM(G8:G10)</f>
        <v>261</v>
      </c>
      <c r="H11" s="210"/>
      <c r="I11" s="206">
        <f>SUM(I8:I10)</f>
        <v>310</v>
      </c>
      <c r="J11" s="210"/>
      <c r="K11" s="206">
        <f>SUM(K8:K10)</f>
        <v>235</v>
      </c>
      <c r="L11" s="210"/>
      <c r="M11" s="206">
        <f>SUM(M8:M10)</f>
        <v>254</v>
      </c>
      <c r="N11" s="210"/>
      <c r="O11" s="206">
        <f>SUM(O8:O10)</f>
        <v>278</v>
      </c>
      <c r="P11" s="210"/>
      <c r="Q11" s="206">
        <f>SUM(Q8:Q10)</f>
        <v>288</v>
      </c>
      <c r="R11" s="210"/>
      <c r="S11" s="211">
        <f>SUM(S8:S10)</f>
        <v>295</v>
      </c>
      <c r="T11" s="210"/>
      <c r="U11" s="206">
        <f>SUM(U8:U10)</f>
        <v>303</v>
      </c>
      <c r="V11" s="210"/>
      <c r="W11" s="206">
        <f>SUM(W8:W10)</f>
        <v>313</v>
      </c>
      <c r="X11" s="210"/>
      <c r="Y11" s="206">
        <f>SUM(Y8:Y10)</f>
        <v>292</v>
      </c>
      <c r="Z11" s="66"/>
    </row>
    <row r="12" spans="1:26" x14ac:dyDescent="0.2">
      <c r="A12" s="66"/>
      <c r="B12" s="66"/>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66"/>
    </row>
    <row r="13" spans="1:26" x14ac:dyDescent="0.2">
      <c r="A13" s="68" t="s">
        <v>277</v>
      </c>
      <c r="B13" s="66"/>
      <c r="C13" s="206">
        <v>994</v>
      </c>
      <c r="D13" s="206"/>
      <c r="E13" s="206">
        <v>987</v>
      </c>
      <c r="F13" s="206"/>
      <c r="G13" s="206">
        <v>926</v>
      </c>
      <c r="H13" s="206"/>
      <c r="I13" s="206">
        <v>999</v>
      </c>
      <c r="J13" s="206"/>
      <c r="K13" s="206">
        <v>895</v>
      </c>
      <c r="L13" s="206"/>
      <c r="M13" s="206">
        <v>938</v>
      </c>
      <c r="N13" s="206"/>
      <c r="O13" s="206">
        <v>958</v>
      </c>
      <c r="P13" s="206"/>
      <c r="Q13" s="206">
        <v>960</v>
      </c>
      <c r="R13" s="206"/>
      <c r="S13" s="206">
        <v>963</v>
      </c>
      <c r="T13" s="206"/>
      <c r="U13" s="206">
        <v>986</v>
      </c>
      <c r="V13" s="206"/>
      <c r="W13" s="206">
        <v>1000</v>
      </c>
      <c r="X13" s="206"/>
      <c r="Y13" s="206">
        <v>1048</v>
      </c>
      <c r="Z13" s="66"/>
    </row>
    <row r="14" spans="1:26" x14ac:dyDescent="0.2">
      <c r="A14" s="68" t="s">
        <v>297</v>
      </c>
      <c r="B14" s="66"/>
      <c r="C14" s="73">
        <v>97</v>
      </c>
      <c r="D14" s="72"/>
      <c r="E14" s="73">
        <v>95</v>
      </c>
      <c r="F14" s="72"/>
      <c r="G14" s="73">
        <v>94</v>
      </c>
      <c r="H14" s="72"/>
      <c r="I14" s="73">
        <v>92</v>
      </c>
      <c r="J14" s="72"/>
      <c r="K14" s="73">
        <v>100</v>
      </c>
      <c r="L14" s="72"/>
      <c r="M14" s="73">
        <v>102</v>
      </c>
      <c r="N14" s="72"/>
      <c r="O14" s="73">
        <v>104</v>
      </c>
      <c r="P14" s="72"/>
      <c r="Q14" s="73">
        <v>98</v>
      </c>
      <c r="R14" s="72"/>
      <c r="S14" s="73">
        <v>101</v>
      </c>
      <c r="T14" s="72"/>
      <c r="U14" s="73">
        <v>104</v>
      </c>
      <c r="V14" s="72"/>
      <c r="W14" s="73">
        <v>110</v>
      </c>
      <c r="X14" s="72"/>
      <c r="Y14" s="73">
        <v>107</v>
      </c>
      <c r="Z14" s="66"/>
    </row>
    <row r="15" spans="1:26" x14ac:dyDescent="0.2">
      <c r="A15" s="68" t="s">
        <v>298</v>
      </c>
      <c r="B15" s="66"/>
      <c r="C15" s="206">
        <v>897</v>
      </c>
      <c r="D15" s="210"/>
      <c r="E15" s="206">
        <v>892</v>
      </c>
      <c r="F15" s="210"/>
      <c r="G15" s="206">
        <v>832</v>
      </c>
      <c r="H15" s="210"/>
      <c r="I15" s="206">
        <v>907</v>
      </c>
      <c r="J15" s="210"/>
      <c r="K15" s="206">
        <v>795</v>
      </c>
      <c r="L15" s="210"/>
      <c r="M15" s="206">
        <v>836</v>
      </c>
      <c r="N15" s="210"/>
      <c r="O15" s="206">
        <f>O13-O14</f>
        <v>854</v>
      </c>
      <c r="P15" s="210"/>
      <c r="Q15" s="211">
        <f>Q13-Q14</f>
        <v>862</v>
      </c>
      <c r="R15" s="210"/>
      <c r="S15" s="211">
        <f>S13-S14</f>
        <v>862</v>
      </c>
      <c r="T15" s="210"/>
      <c r="U15" s="211">
        <f>U13-U14</f>
        <v>882</v>
      </c>
      <c r="V15" s="210"/>
      <c r="W15" s="211">
        <f>W13-W14</f>
        <v>890</v>
      </c>
      <c r="X15" s="210"/>
      <c r="Y15" s="211">
        <f>Y13-Y14</f>
        <v>941</v>
      </c>
      <c r="Z15" s="66"/>
    </row>
    <row r="16" spans="1:26" x14ac:dyDescent="0.2">
      <c r="A16" s="66"/>
      <c r="B16" s="66"/>
      <c r="C16" s="66"/>
      <c r="D16" s="66"/>
      <c r="E16" s="66"/>
      <c r="F16" s="66"/>
      <c r="G16" s="66"/>
      <c r="H16" s="66"/>
      <c r="I16" s="66"/>
      <c r="J16" s="66"/>
      <c r="K16" s="66"/>
      <c r="L16" s="66"/>
      <c r="M16" s="66"/>
      <c r="N16" s="66"/>
      <c r="O16" s="66"/>
      <c r="P16" s="66"/>
      <c r="Q16" s="66"/>
      <c r="R16" s="66"/>
      <c r="S16" s="66"/>
      <c r="T16" s="66"/>
      <c r="U16" s="66"/>
      <c r="V16" s="66"/>
      <c r="W16" s="66"/>
      <c r="X16" s="66"/>
      <c r="Y16" s="66"/>
      <c r="Z16" s="66"/>
    </row>
    <row r="17" spans="1:26" x14ac:dyDescent="0.2">
      <c r="A17" s="68" t="s">
        <v>353</v>
      </c>
      <c r="B17" s="66"/>
      <c r="C17" s="75">
        <v>0.26</v>
      </c>
      <c r="D17" s="66"/>
      <c r="E17" s="75">
        <v>0.26</v>
      </c>
      <c r="F17" s="66"/>
      <c r="G17" s="75">
        <v>0.25</v>
      </c>
      <c r="H17" s="76"/>
      <c r="I17" s="75">
        <v>0.28999999999999998</v>
      </c>
      <c r="J17" s="76"/>
      <c r="K17" s="75">
        <v>0.24</v>
      </c>
      <c r="L17" s="75"/>
      <c r="M17" s="75">
        <v>0.25</v>
      </c>
      <c r="N17" s="75"/>
      <c r="O17" s="75">
        <v>0.27</v>
      </c>
      <c r="P17" s="76"/>
      <c r="Q17" s="75">
        <v>0.27</v>
      </c>
      <c r="R17" s="66"/>
      <c r="S17" s="75">
        <v>0.28999999999999998</v>
      </c>
      <c r="T17" s="66"/>
      <c r="U17" s="75">
        <v>0.28999999999999998</v>
      </c>
      <c r="V17" s="75"/>
      <c r="W17" s="75">
        <v>0.3</v>
      </c>
      <c r="X17" s="75"/>
      <c r="Y17" s="75">
        <v>0.26</v>
      </c>
      <c r="Z17" s="66"/>
    </row>
    <row r="18" spans="1:26" ht="24" x14ac:dyDescent="0.2">
      <c r="A18" s="68" t="s">
        <v>354</v>
      </c>
      <c r="B18" s="66"/>
      <c r="C18" s="75">
        <v>0.32</v>
      </c>
      <c r="D18" s="66"/>
      <c r="E18" s="75">
        <v>0.32</v>
      </c>
      <c r="F18" s="66"/>
      <c r="G18" s="75">
        <v>0.31</v>
      </c>
      <c r="H18" s="76"/>
      <c r="I18" s="75">
        <v>0.34</v>
      </c>
      <c r="J18" s="76"/>
      <c r="K18" s="75">
        <v>0.3</v>
      </c>
      <c r="L18" s="75"/>
      <c r="M18" s="75">
        <v>0.3</v>
      </c>
      <c r="N18" s="75"/>
      <c r="O18" s="75">
        <v>0.33</v>
      </c>
      <c r="P18" s="76"/>
      <c r="Q18" s="75">
        <v>0.33</v>
      </c>
      <c r="R18" s="66"/>
      <c r="S18" s="75">
        <v>0.34</v>
      </c>
      <c r="T18" s="66"/>
      <c r="U18" s="75">
        <v>0.34</v>
      </c>
      <c r="V18" s="75"/>
      <c r="W18" s="75">
        <v>0.35</v>
      </c>
      <c r="X18" s="75"/>
      <c r="Y18" s="75">
        <v>0.31</v>
      </c>
      <c r="Z18" s="66"/>
    </row>
    <row r="19" spans="1:26" x14ac:dyDescent="0.2">
      <c r="A19" s="66"/>
      <c r="B19" s="66"/>
      <c r="C19" s="66"/>
      <c r="D19" s="66"/>
      <c r="E19" s="66"/>
      <c r="F19" s="66"/>
      <c r="G19" s="66"/>
      <c r="H19" s="66"/>
      <c r="I19" s="66"/>
      <c r="J19" s="66"/>
      <c r="K19" s="66"/>
      <c r="L19" s="66"/>
      <c r="M19" s="66"/>
      <c r="N19" s="66"/>
      <c r="O19" s="66"/>
      <c r="P19" s="66"/>
      <c r="Q19" s="66"/>
      <c r="R19" s="66"/>
      <c r="S19" s="66"/>
      <c r="T19" s="66"/>
      <c r="U19" s="66"/>
      <c r="V19" s="66"/>
      <c r="W19" s="66"/>
      <c r="X19" s="66"/>
      <c r="Y19" s="66"/>
      <c r="Z19" s="66"/>
    </row>
    <row r="20" spans="1:26" x14ac:dyDescent="0.2">
      <c r="A20" s="115" t="s">
        <v>299</v>
      </c>
      <c r="B20" s="66"/>
      <c r="C20" s="66"/>
      <c r="D20" s="66"/>
      <c r="E20" s="66"/>
      <c r="F20" s="66"/>
      <c r="G20" s="66"/>
      <c r="H20" s="66"/>
      <c r="I20" s="66"/>
      <c r="J20" s="66"/>
      <c r="K20" s="66"/>
      <c r="L20" s="66"/>
      <c r="M20" s="66"/>
      <c r="N20" s="66"/>
      <c r="O20" s="66"/>
      <c r="P20" s="66"/>
      <c r="Q20" s="66"/>
      <c r="R20" s="93"/>
      <c r="S20" s="93"/>
      <c r="T20" s="66"/>
      <c r="U20" s="66"/>
      <c r="V20" s="66"/>
      <c r="W20" s="66"/>
      <c r="X20" s="66"/>
      <c r="Y20" s="66"/>
      <c r="Z20" s="66"/>
    </row>
  </sheetData>
  <mergeCells count="4">
    <mergeCell ref="A2:I2"/>
    <mergeCell ref="C5:I5"/>
    <mergeCell ref="K5:Q5"/>
    <mergeCell ref="S5:Y5"/>
  </mergeCells>
  <pageMargins left="0.25" right="0.25" top="0.5" bottom="0.5" header="0" footer="0.25"/>
  <pageSetup scale="74" orientation="landscape" r:id="rId1"/>
  <headerFoot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Y17"/>
  <sheetViews>
    <sheetView zoomScaleNormal="100" workbookViewId="0">
      <selection activeCell="C8" sqref="C8"/>
    </sheetView>
  </sheetViews>
  <sheetFormatPr defaultColWidth="21.5" defaultRowHeight="12" x14ac:dyDescent="0.2"/>
  <cols>
    <col min="1" max="1" width="41.83203125" style="68" customWidth="1"/>
    <col min="2" max="2" width="0.6640625" style="68" customWidth="1"/>
    <col min="3" max="3" width="13" style="68" bestFit="1" customWidth="1"/>
    <col min="4" max="4" width="0.6640625" style="68" customWidth="1"/>
    <col min="5" max="5" width="13" style="68" bestFit="1" customWidth="1"/>
    <col min="6" max="6" width="0.6640625" style="68" customWidth="1"/>
    <col min="7" max="7" width="13" style="68" bestFit="1" customWidth="1"/>
    <col min="8" max="8" width="0.6640625" style="68" customWidth="1"/>
    <col min="9" max="9" width="13" style="68" bestFit="1" customWidth="1"/>
    <col min="10" max="10" width="0.6640625" style="68" customWidth="1"/>
    <col min="11" max="11" width="13" style="68" bestFit="1" customWidth="1"/>
    <col min="12" max="12" width="0.6640625" style="68" customWidth="1"/>
    <col min="13" max="13" width="13" style="68" bestFit="1" customWidth="1"/>
    <col min="14" max="14" width="0.6640625" style="68" customWidth="1"/>
    <col min="15" max="15" width="13" style="68" bestFit="1" customWidth="1"/>
    <col min="16" max="16" width="0.6640625" style="68" customWidth="1"/>
    <col min="17" max="17" width="13" style="68" bestFit="1" customWidth="1"/>
    <col min="18" max="18" width="0.6640625" style="68" customWidth="1"/>
    <col min="19" max="19" width="13" style="68" bestFit="1" customWidth="1"/>
    <col min="20" max="20" width="0.6640625" style="68" customWidth="1"/>
    <col min="21" max="21" width="13" style="68" bestFit="1" customWidth="1"/>
    <col min="22" max="22" width="0.6640625" style="68" customWidth="1"/>
    <col min="23" max="23" width="13" style="68" bestFit="1" customWidth="1"/>
    <col min="24" max="24" width="0.6640625" style="68" customWidth="1"/>
    <col min="25" max="25" width="13" style="68" bestFit="1" customWidth="1"/>
    <col min="26" max="16384" width="21.5" style="68"/>
  </cols>
  <sheetData>
    <row r="1" spans="1:25" ht="15" customHeight="1" x14ac:dyDescent="0.2">
      <c r="A1" s="310" t="s">
        <v>21</v>
      </c>
      <c r="B1" s="310"/>
      <c r="C1" s="310"/>
      <c r="D1" s="310"/>
      <c r="E1" s="310"/>
      <c r="F1" s="310"/>
      <c r="G1" s="310"/>
      <c r="H1" s="66"/>
      <c r="I1" s="66"/>
      <c r="J1" s="66"/>
      <c r="K1" s="66"/>
      <c r="L1" s="66"/>
      <c r="M1" s="66"/>
      <c r="N1" s="66"/>
      <c r="O1" s="66"/>
      <c r="P1" s="66"/>
      <c r="Q1" s="66"/>
      <c r="R1" s="66"/>
      <c r="S1" s="66"/>
      <c r="T1" s="66"/>
      <c r="U1" s="66"/>
      <c r="V1" s="66"/>
      <c r="W1" s="66"/>
      <c r="X1" s="66"/>
      <c r="Y1" s="66"/>
    </row>
    <row r="2" spans="1:25" ht="15" customHeight="1" x14ac:dyDescent="0.2">
      <c r="A2" s="310" t="s">
        <v>300</v>
      </c>
      <c r="B2" s="310"/>
      <c r="C2" s="310"/>
      <c r="D2" s="310"/>
      <c r="E2" s="310"/>
      <c r="F2" s="310"/>
      <c r="G2" s="310"/>
      <c r="H2" s="66"/>
      <c r="I2" s="66"/>
      <c r="J2" s="66"/>
      <c r="K2" s="66"/>
      <c r="L2" s="66"/>
      <c r="M2" s="66"/>
      <c r="N2" s="66"/>
      <c r="O2" s="66"/>
      <c r="P2" s="66"/>
      <c r="Q2" s="66"/>
      <c r="R2" s="66"/>
      <c r="S2" s="66"/>
      <c r="T2" s="66"/>
      <c r="U2" s="66"/>
      <c r="V2" s="66"/>
      <c r="W2" s="66"/>
      <c r="X2" s="66"/>
      <c r="Y2" s="66"/>
    </row>
    <row r="3" spans="1:25" x14ac:dyDescent="0.2">
      <c r="A3" s="66"/>
      <c r="B3" s="66"/>
      <c r="C3" s="66"/>
      <c r="D3" s="66"/>
      <c r="E3" s="66"/>
      <c r="F3" s="66"/>
      <c r="G3" s="66"/>
      <c r="H3" s="66"/>
      <c r="I3" s="66"/>
      <c r="J3" s="66"/>
      <c r="K3" s="66"/>
      <c r="L3" s="66"/>
      <c r="M3" s="66"/>
      <c r="N3" s="66"/>
      <c r="O3" s="66"/>
      <c r="P3" s="66"/>
      <c r="Q3" s="66"/>
      <c r="R3" s="66"/>
      <c r="S3" s="66"/>
      <c r="T3" s="66"/>
      <c r="U3" s="66"/>
      <c r="V3" s="66"/>
      <c r="W3" s="66"/>
      <c r="X3" s="66"/>
      <c r="Y3" s="66"/>
    </row>
    <row r="4" spans="1:25" x14ac:dyDescent="0.2">
      <c r="A4" s="66"/>
      <c r="B4" s="66"/>
      <c r="C4" s="66"/>
      <c r="D4" s="66"/>
      <c r="E4" s="66"/>
      <c r="F4" s="66"/>
      <c r="G4" s="66"/>
      <c r="H4" s="66"/>
      <c r="I4" s="66"/>
      <c r="J4" s="66"/>
      <c r="K4" s="66"/>
      <c r="L4" s="66"/>
      <c r="M4" s="66"/>
      <c r="N4" s="66"/>
      <c r="O4" s="66"/>
      <c r="P4" s="66"/>
      <c r="Q4" s="66"/>
      <c r="R4" s="66"/>
      <c r="S4" s="66"/>
      <c r="T4" s="66"/>
      <c r="U4" s="66"/>
      <c r="V4" s="66"/>
      <c r="W4" s="66"/>
      <c r="X4" s="66"/>
      <c r="Y4" s="66"/>
    </row>
    <row r="5" spans="1:25" s="84" customFormat="1" x14ac:dyDescent="0.2">
      <c r="A5" s="77"/>
      <c r="B5" s="77"/>
      <c r="C5" s="261">
        <v>2015</v>
      </c>
      <c r="D5" s="262"/>
      <c r="E5" s="262"/>
      <c r="F5" s="262"/>
      <c r="G5" s="262"/>
      <c r="H5" s="262"/>
      <c r="I5" s="262"/>
      <c r="J5" s="77"/>
      <c r="K5" s="261">
        <v>2016</v>
      </c>
      <c r="L5" s="262"/>
      <c r="M5" s="262"/>
      <c r="N5" s="262"/>
      <c r="O5" s="262"/>
      <c r="P5" s="262"/>
      <c r="Q5" s="262"/>
      <c r="R5" s="77"/>
      <c r="S5" s="261">
        <v>2017</v>
      </c>
      <c r="T5" s="262"/>
      <c r="U5" s="261"/>
      <c r="V5" s="261"/>
      <c r="W5" s="261"/>
      <c r="X5" s="261"/>
      <c r="Y5" s="311"/>
    </row>
    <row r="6" spans="1:25" s="84" customFormat="1" x14ac:dyDescent="0.2">
      <c r="A6" s="80" t="s">
        <v>65</v>
      </c>
      <c r="B6" s="77"/>
      <c r="C6" s="82" t="s">
        <v>24</v>
      </c>
      <c r="D6" s="77"/>
      <c r="E6" s="82" t="s">
        <v>25</v>
      </c>
      <c r="F6" s="77"/>
      <c r="G6" s="82" t="s">
        <v>26</v>
      </c>
      <c r="H6" s="77"/>
      <c r="I6" s="82" t="s">
        <v>27</v>
      </c>
      <c r="J6" s="77"/>
      <c r="K6" s="81" t="s">
        <v>24</v>
      </c>
      <c r="L6" s="77"/>
      <c r="M6" s="81" t="s">
        <v>25</v>
      </c>
      <c r="N6" s="77"/>
      <c r="O6" s="81" t="s">
        <v>26</v>
      </c>
      <c r="P6" s="77"/>
      <c r="Q6" s="81" t="s">
        <v>27</v>
      </c>
      <c r="R6" s="77"/>
      <c r="S6" s="82" t="s">
        <v>24</v>
      </c>
      <c r="T6" s="162"/>
      <c r="U6" s="82" t="s">
        <v>25</v>
      </c>
      <c r="V6" s="83"/>
      <c r="W6" s="82" t="s">
        <v>26</v>
      </c>
      <c r="X6" s="83"/>
      <c r="Y6" s="82" t="s">
        <v>27</v>
      </c>
    </row>
    <row r="7" spans="1:25" x14ac:dyDescent="0.2">
      <c r="A7" s="66"/>
      <c r="B7" s="66"/>
      <c r="C7" s="66"/>
      <c r="D7" s="66"/>
      <c r="E7" s="66"/>
      <c r="F7" s="66"/>
      <c r="G7" s="66"/>
      <c r="H7" s="66"/>
      <c r="I7" s="66"/>
      <c r="J7" s="66"/>
      <c r="K7" s="66"/>
      <c r="L7" s="66"/>
      <c r="M7" s="66"/>
      <c r="N7" s="66"/>
      <c r="O7" s="66"/>
      <c r="P7" s="66"/>
      <c r="Q7" s="66"/>
      <c r="R7" s="66"/>
      <c r="S7" s="66"/>
      <c r="T7" s="66"/>
      <c r="U7" s="66"/>
      <c r="V7" s="66"/>
      <c r="W7" s="66"/>
      <c r="X7" s="66"/>
      <c r="Y7" s="66"/>
    </row>
    <row r="8" spans="1:25" x14ac:dyDescent="0.2">
      <c r="A8" s="68" t="s">
        <v>301</v>
      </c>
      <c r="B8" s="66"/>
      <c r="C8" s="206">
        <v>728</v>
      </c>
      <c r="D8" s="210"/>
      <c r="E8" s="206">
        <v>779</v>
      </c>
      <c r="F8" s="210"/>
      <c r="G8" s="206">
        <v>759</v>
      </c>
      <c r="H8" s="210"/>
      <c r="I8" s="206">
        <v>760</v>
      </c>
      <c r="J8" s="210"/>
      <c r="K8" s="206">
        <v>766</v>
      </c>
      <c r="L8" s="210"/>
      <c r="M8" s="206">
        <v>767</v>
      </c>
      <c r="N8" s="210"/>
      <c r="O8" s="206">
        <v>774</v>
      </c>
      <c r="P8" s="210"/>
      <c r="Q8" s="206">
        <v>831</v>
      </c>
      <c r="R8" s="210"/>
      <c r="S8" s="206">
        <v>792</v>
      </c>
      <c r="T8" s="210"/>
      <c r="U8" s="206">
        <v>826</v>
      </c>
      <c r="V8" s="210"/>
      <c r="W8" s="206">
        <v>839</v>
      </c>
      <c r="X8" s="210"/>
      <c r="Y8" s="206">
        <v>851</v>
      </c>
    </row>
    <row r="9" spans="1:25" x14ac:dyDescent="0.2">
      <c r="A9" s="68" t="s">
        <v>302</v>
      </c>
      <c r="B9" s="66"/>
      <c r="C9" s="73">
        <v>15</v>
      </c>
      <c r="D9" s="66"/>
      <c r="E9" s="73">
        <v>15</v>
      </c>
      <c r="F9" s="66"/>
      <c r="G9" s="73">
        <v>14</v>
      </c>
      <c r="H9" s="66"/>
      <c r="I9" s="73">
        <v>14</v>
      </c>
      <c r="J9" s="66"/>
      <c r="K9" s="73">
        <v>14</v>
      </c>
      <c r="L9" s="66"/>
      <c r="M9" s="73">
        <v>13</v>
      </c>
      <c r="N9" s="66"/>
      <c r="O9" s="73">
        <v>12</v>
      </c>
      <c r="P9" s="66"/>
      <c r="Q9" s="73">
        <v>12</v>
      </c>
      <c r="R9" s="66"/>
      <c r="S9" s="73">
        <v>12</v>
      </c>
      <c r="T9" s="66"/>
      <c r="U9" s="73">
        <v>12</v>
      </c>
      <c r="V9" s="71"/>
      <c r="W9" s="73">
        <v>12</v>
      </c>
      <c r="X9" s="71"/>
      <c r="Y9" s="73">
        <v>11</v>
      </c>
    </row>
    <row r="10" spans="1:25" x14ac:dyDescent="0.2">
      <c r="A10" s="74" t="s">
        <v>303</v>
      </c>
      <c r="B10" s="66"/>
      <c r="C10" s="206">
        <f>SUM(C8:C9)</f>
        <v>743</v>
      </c>
      <c r="D10" s="206"/>
      <c r="E10" s="206">
        <f>SUM(E8:E9)</f>
        <v>794</v>
      </c>
      <c r="F10" s="206"/>
      <c r="G10" s="206">
        <f>SUM(G8:G9)</f>
        <v>773</v>
      </c>
      <c r="H10" s="206"/>
      <c r="I10" s="206">
        <f>SUM(I8:I9)</f>
        <v>774</v>
      </c>
      <c r="J10" s="206"/>
      <c r="K10" s="206">
        <f>SUM(K8:K9)</f>
        <v>780</v>
      </c>
      <c r="L10" s="206"/>
      <c r="M10" s="206">
        <f>SUM(M8:M9)</f>
        <v>780</v>
      </c>
      <c r="N10" s="206"/>
      <c r="O10" s="206">
        <f>SUM(O8:O9)</f>
        <v>786</v>
      </c>
      <c r="P10" s="210"/>
      <c r="Q10" s="206">
        <f>SUM(Q8:Q9)</f>
        <v>843</v>
      </c>
      <c r="R10" s="210"/>
      <c r="S10" s="206">
        <f>SUM(S8:S9)</f>
        <v>804</v>
      </c>
      <c r="T10" s="206"/>
      <c r="U10" s="206">
        <f>SUM(U8:U9)</f>
        <v>838</v>
      </c>
      <c r="V10" s="206"/>
      <c r="W10" s="206">
        <f>SUM(W8:W9)</f>
        <v>851</v>
      </c>
      <c r="X10" s="206"/>
      <c r="Y10" s="206">
        <f>SUM(Y8:Y9)</f>
        <v>862</v>
      </c>
    </row>
    <row r="11" spans="1:25" ht="4.5" customHeight="1" x14ac:dyDescent="0.2">
      <c r="A11" s="66"/>
      <c r="B11" s="66"/>
      <c r="C11" s="210"/>
      <c r="D11" s="210"/>
      <c r="E11" s="210"/>
      <c r="F11" s="210"/>
      <c r="G11" s="210"/>
      <c r="H11" s="210"/>
      <c r="I11" s="210"/>
      <c r="J11" s="210"/>
      <c r="K11" s="210"/>
      <c r="L11" s="210"/>
      <c r="M11" s="210"/>
      <c r="N11" s="210"/>
      <c r="O11" s="210"/>
      <c r="P11" s="210"/>
      <c r="Q11" s="210"/>
      <c r="R11" s="210"/>
      <c r="S11" s="210"/>
      <c r="T11" s="210"/>
      <c r="U11" s="210"/>
      <c r="V11" s="210"/>
      <c r="W11" s="210"/>
      <c r="X11" s="210"/>
      <c r="Y11" s="210"/>
    </row>
    <row r="12" spans="1:25" x14ac:dyDescent="0.2">
      <c r="A12" s="68" t="s">
        <v>304</v>
      </c>
      <c r="B12" s="66"/>
      <c r="C12" s="206">
        <v>308104</v>
      </c>
      <c r="D12" s="210"/>
      <c r="E12" s="206">
        <v>318596</v>
      </c>
      <c r="F12" s="210"/>
      <c r="G12" s="206">
        <v>315672</v>
      </c>
      <c r="H12" s="210"/>
      <c r="I12" s="206">
        <v>312610</v>
      </c>
      <c r="J12" s="210"/>
      <c r="K12" s="206">
        <v>310678</v>
      </c>
      <c r="L12" s="210"/>
      <c r="M12" s="206">
        <v>318433</v>
      </c>
      <c r="N12" s="210"/>
      <c r="O12" s="206">
        <v>296703</v>
      </c>
      <c r="P12" s="210"/>
      <c r="Q12" s="206">
        <v>287947</v>
      </c>
      <c r="R12" s="210"/>
      <c r="S12" s="206">
        <v>283421</v>
      </c>
      <c r="T12" s="210"/>
      <c r="U12" s="206">
        <v>289496</v>
      </c>
      <c r="V12" s="210"/>
      <c r="W12" s="206">
        <v>291841</v>
      </c>
      <c r="X12" s="210"/>
      <c r="Y12" s="206">
        <v>297166</v>
      </c>
    </row>
    <row r="13" spans="1:25" ht="4.5" customHeight="1" x14ac:dyDescent="0.2">
      <c r="A13" s="66"/>
      <c r="B13" s="66"/>
      <c r="C13" s="66"/>
      <c r="D13" s="66"/>
      <c r="E13" s="66"/>
      <c r="F13" s="66"/>
      <c r="G13" s="66"/>
      <c r="H13" s="66"/>
      <c r="I13" s="66"/>
      <c r="J13" s="66"/>
      <c r="K13" s="66"/>
      <c r="L13" s="66"/>
      <c r="M13" s="66"/>
      <c r="N13" s="66"/>
      <c r="O13" s="66"/>
      <c r="P13" s="66"/>
      <c r="Q13" s="66"/>
      <c r="R13" s="66"/>
      <c r="S13" s="66"/>
      <c r="T13" s="66"/>
      <c r="U13" s="66"/>
      <c r="V13" s="66"/>
      <c r="W13" s="66"/>
      <c r="X13" s="66"/>
      <c r="Y13" s="66"/>
    </row>
    <row r="14" spans="1:25" x14ac:dyDescent="0.2">
      <c r="A14" s="68" t="s">
        <v>355</v>
      </c>
      <c r="B14" s="66"/>
      <c r="C14" s="107">
        <v>9.4999999999999998E-3</v>
      </c>
      <c r="D14" s="76"/>
      <c r="E14" s="107">
        <v>9.7999999999999997E-3</v>
      </c>
      <c r="F14" s="108"/>
      <c r="G14" s="107">
        <v>9.5999999999999992E-3</v>
      </c>
      <c r="H14" s="108"/>
      <c r="I14" s="107">
        <v>9.7000000000000003E-3</v>
      </c>
      <c r="J14" s="108"/>
      <c r="K14" s="107">
        <v>9.9000000000000008E-3</v>
      </c>
      <c r="L14" s="108"/>
      <c r="M14" s="107">
        <v>9.7000000000000003E-3</v>
      </c>
      <c r="N14" s="108"/>
      <c r="O14" s="107">
        <v>1.0500000000000001E-2</v>
      </c>
      <c r="P14" s="108"/>
      <c r="Q14" s="107">
        <v>1.1599999999999999E-2</v>
      </c>
      <c r="R14" s="108"/>
      <c r="S14" s="107">
        <v>1.1299999999999999E-2</v>
      </c>
      <c r="T14" s="108"/>
      <c r="U14" s="107">
        <v>1.14E-2</v>
      </c>
      <c r="V14" s="108"/>
      <c r="W14" s="107">
        <v>1.15E-2</v>
      </c>
      <c r="X14" s="108"/>
      <c r="Y14" s="107">
        <v>1.14E-2</v>
      </c>
    </row>
    <row r="15" spans="1:25" x14ac:dyDescent="0.2">
      <c r="A15" s="68" t="s">
        <v>356</v>
      </c>
      <c r="B15" s="66"/>
      <c r="C15" s="107">
        <v>9.7000000000000003E-3</v>
      </c>
      <c r="D15" s="76"/>
      <c r="E15" s="107">
        <v>0.01</v>
      </c>
      <c r="F15" s="108"/>
      <c r="G15" s="107">
        <v>9.7999999999999997E-3</v>
      </c>
      <c r="H15" s="108"/>
      <c r="I15" s="107">
        <v>9.9000000000000008E-3</v>
      </c>
      <c r="J15" s="108"/>
      <c r="K15" s="107">
        <v>1.01E-2</v>
      </c>
      <c r="L15" s="108"/>
      <c r="M15" s="107">
        <v>9.7999999999999997E-3</v>
      </c>
      <c r="N15" s="108"/>
      <c r="O15" s="107">
        <v>1.06E-2</v>
      </c>
      <c r="P15" s="108"/>
      <c r="Q15" s="107">
        <v>1.17E-2</v>
      </c>
      <c r="R15" s="108"/>
      <c r="S15" s="107">
        <v>1.14E-2</v>
      </c>
      <c r="T15" s="108"/>
      <c r="U15" s="107">
        <v>1.1599999999999999E-2</v>
      </c>
      <c r="V15" s="108"/>
      <c r="W15" s="107">
        <v>1.1599999999999999E-2</v>
      </c>
      <c r="X15" s="108"/>
      <c r="Y15" s="107">
        <v>1.1599999999999999E-2</v>
      </c>
    </row>
    <row r="16" spans="1:25" x14ac:dyDescent="0.2">
      <c r="A16" s="66"/>
      <c r="B16" s="66"/>
      <c r="C16" s="66"/>
      <c r="D16" s="66"/>
      <c r="E16" s="66"/>
      <c r="F16" s="66"/>
      <c r="G16" s="66"/>
      <c r="H16" s="66"/>
      <c r="I16" s="66"/>
      <c r="J16" s="66"/>
      <c r="K16" s="66"/>
      <c r="L16" s="66"/>
      <c r="M16" s="66"/>
      <c r="N16" s="66"/>
      <c r="O16" s="66"/>
      <c r="P16" s="66"/>
      <c r="Q16" s="66"/>
      <c r="R16" s="66"/>
      <c r="S16" s="66"/>
      <c r="T16" s="66"/>
      <c r="U16" s="66"/>
      <c r="V16" s="66"/>
      <c r="W16" s="66"/>
      <c r="X16" s="66"/>
      <c r="Y16" s="66"/>
    </row>
    <row r="17" spans="1:25" x14ac:dyDescent="0.2">
      <c r="A17" s="256" t="s">
        <v>305</v>
      </c>
      <c r="B17" s="257"/>
      <c r="C17" s="257"/>
      <c r="D17" s="257"/>
      <c r="E17" s="257"/>
      <c r="F17" s="257"/>
      <c r="G17" s="257"/>
      <c r="H17" s="257"/>
      <c r="I17" s="257"/>
      <c r="J17" s="257"/>
      <c r="K17" s="257"/>
      <c r="L17" s="257"/>
      <c r="M17" s="257"/>
      <c r="N17" s="257"/>
      <c r="O17" s="257"/>
      <c r="P17" s="257"/>
      <c r="Q17" s="257"/>
      <c r="R17" s="259"/>
      <c r="S17" s="259"/>
      <c r="T17" s="257"/>
      <c r="U17" s="259"/>
      <c r="V17" s="259"/>
      <c r="W17" s="259"/>
      <c r="X17" s="259"/>
      <c r="Y17" s="257"/>
    </row>
  </sheetData>
  <mergeCells count="6">
    <mergeCell ref="A17:Y17"/>
    <mergeCell ref="A1:G1"/>
    <mergeCell ref="A2:G2"/>
    <mergeCell ref="C5:I5"/>
    <mergeCell ref="K5:Q5"/>
    <mergeCell ref="S5:Y5"/>
  </mergeCells>
  <pageMargins left="0.25" right="0.25" top="0.5" bottom="0.5" header="0" footer="0.25"/>
  <pageSetup scale="72" orientation="landscape" r:id="rId1"/>
  <headerFoot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
  <sheetViews>
    <sheetView workbookViewId="0"/>
  </sheetViews>
  <sheetFormatPr defaultRowHeight="12.75" x14ac:dyDescent="0.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H77"/>
  <sheetViews>
    <sheetView topLeftCell="A24" zoomScaleNormal="100" workbookViewId="0">
      <selection activeCell="C8" sqref="C8"/>
    </sheetView>
  </sheetViews>
  <sheetFormatPr defaultColWidth="21.5" defaultRowHeight="11.25" x14ac:dyDescent="0.2"/>
  <cols>
    <col min="1" max="1" width="57.5" style="47" customWidth="1"/>
    <col min="2" max="2" width="0.6640625" style="47" customWidth="1"/>
    <col min="3" max="3" width="9.33203125" style="47" customWidth="1"/>
    <col min="4" max="4" width="0.6640625" style="47" customWidth="1"/>
    <col min="5" max="5" width="9.33203125" style="47" customWidth="1"/>
    <col min="6" max="6" width="0.6640625" style="47" customWidth="1"/>
    <col min="7" max="7" width="9.33203125" style="47" customWidth="1"/>
    <col min="8" max="8" width="0.6640625" style="47" customWidth="1"/>
    <col min="9" max="9" width="9.33203125" style="47" customWidth="1"/>
    <col min="10" max="10" width="0.6640625" style="47" customWidth="1"/>
    <col min="11" max="11" width="9.33203125" style="47" customWidth="1"/>
    <col min="12" max="12" width="0.6640625" style="47" customWidth="1"/>
    <col min="13" max="13" width="9.33203125" style="47" customWidth="1"/>
    <col min="14" max="14" width="0.6640625" style="47" customWidth="1"/>
    <col min="15" max="15" width="9.33203125" style="47" customWidth="1"/>
    <col min="16" max="16" width="0.6640625" style="47" customWidth="1"/>
    <col min="17" max="17" width="9.33203125" style="47" customWidth="1"/>
    <col min="18" max="18" width="0.6640625" style="47" customWidth="1"/>
    <col min="19" max="19" width="9.33203125" style="47" customWidth="1"/>
    <col min="20" max="20" width="0.6640625" style="47" customWidth="1"/>
    <col min="21" max="21" width="9.33203125" style="47" customWidth="1"/>
    <col min="22" max="22" width="0.6640625" style="47" customWidth="1"/>
    <col min="23" max="23" width="9.33203125" style="47" customWidth="1"/>
    <col min="24" max="24" width="0.6640625" style="47" customWidth="1"/>
    <col min="25" max="25" width="9.33203125" style="47" customWidth="1"/>
    <col min="26" max="34" width="8.6640625" style="47" customWidth="1"/>
    <col min="35" max="16384" width="21.5" style="47"/>
  </cols>
  <sheetData>
    <row r="1" spans="1:26" s="45" customFormat="1" ht="12.6" customHeight="1" x14ac:dyDescent="0.2">
      <c r="A1" s="45" t="s">
        <v>21</v>
      </c>
      <c r="B1" s="60"/>
      <c r="C1" s="60"/>
      <c r="D1" s="60"/>
      <c r="E1" s="60"/>
      <c r="F1" s="60"/>
      <c r="G1" s="60"/>
      <c r="H1" s="60"/>
      <c r="I1" s="60"/>
      <c r="J1" s="60"/>
      <c r="K1" s="60"/>
      <c r="L1" s="60"/>
      <c r="M1" s="60"/>
      <c r="N1" s="60"/>
      <c r="O1" s="60"/>
      <c r="P1" s="60"/>
      <c r="Q1" s="60"/>
      <c r="R1" s="60"/>
      <c r="S1" s="60"/>
      <c r="T1" s="60"/>
      <c r="U1" s="60"/>
      <c r="V1" s="60"/>
      <c r="W1" s="60"/>
      <c r="X1" s="60"/>
      <c r="Y1" s="60"/>
      <c r="Z1" s="60"/>
    </row>
    <row r="2" spans="1:26" s="45" customFormat="1" ht="12.6" customHeight="1" x14ac:dyDescent="0.2">
      <c r="A2" s="45" t="s">
        <v>22</v>
      </c>
      <c r="B2" s="60"/>
      <c r="C2" s="60"/>
      <c r="D2" s="60"/>
      <c r="E2" s="60"/>
      <c r="F2" s="60"/>
      <c r="G2" s="60"/>
      <c r="H2" s="60"/>
      <c r="I2" s="60"/>
      <c r="J2" s="60"/>
      <c r="K2" s="60"/>
      <c r="L2" s="60"/>
      <c r="M2" s="60"/>
      <c r="N2" s="60"/>
      <c r="O2" s="60"/>
      <c r="P2" s="60"/>
      <c r="Q2" s="60"/>
      <c r="R2" s="60"/>
      <c r="S2" s="60"/>
      <c r="T2" s="60"/>
      <c r="U2" s="60"/>
      <c r="V2" s="60"/>
      <c r="W2" s="60"/>
      <c r="X2" s="60"/>
      <c r="Y2" s="60"/>
      <c r="Z2" s="60"/>
    </row>
    <row r="3" spans="1:26" s="45" customFormat="1" ht="12.6" customHeight="1" x14ac:dyDescent="0.2">
      <c r="A3" s="60"/>
      <c r="B3" s="60"/>
      <c r="C3" s="253">
        <v>2015</v>
      </c>
      <c r="D3" s="254"/>
      <c r="E3" s="254"/>
      <c r="F3" s="254"/>
      <c r="G3" s="254"/>
      <c r="H3" s="254"/>
      <c r="I3" s="254"/>
      <c r="J3" s="60"/>
      <c r="K3" s="253">
        <v>2016</v>
      </c>
      <c r="L3" s="254"/>
      <c r="M3" s="254"/>
      <c r="N3" s="254"/>
      <c r="O3" s="254"/>
      <c r="P3" s="254"/>
      <c r="Q3" s="254"/>
      <c r="S3" s="253">
        <v>2017</v>
      </c>
      <c r="T3" s="253"/>
      <c r="U3" s="253"/>
      <c r="V3" s="253"/>
      <c r="W3" s="253"/>
      <c r="X3" s="254"/>
      <c r="Y3" s="255"/>
    </row>
    <row r="4" spans="1:26" s="45" customFormat="1" ht="12.6" customHeight="1" x14ac:dyDescent="0.2">
      <c r="A4" s="61" t="s">
        <v>23</v>
      </c>
      <c r="B4" s="60"/>
      <c r="C4" s="62" t="s">
        <v>24</v>
      </c>
      <c r="D4" s="63"/>
      <c r="E4" s="62" t="s">
        <v>25</v>
      </c>
      <c r="F4" s="63"/>
      <c r="G4" s="62" t="s">
        <v>26</v>
      </c>
      <c r="H4" s="63"/>
      <c r="I4" s="64" t="s">
        <v>27</v>
      </c>
      <c r="J4" s="63"/>
      <c r="K4" s="64" t="s">
        <v>24</v>
      </c>
      <c r="L4" s="63"/>
      <c r="M4" s="62" t="s">
        <v>25</v>
      </c>
      <c r="N4" s="63"/>
      <c r="O4" s="64" t="s">
        <v>26</v>
      </c>
      <c r="P4" s="63"/>
      <c r="Q4" s="64" t="s">
        <v>27</v>
      </c>
      <c r="R4" s="63"/>
      <c r="S4" s="64" t="s">
        <v>24</v>
      </c>
      <c r="T4" s="65"/>
      <c r="U4" s="64" t="s">
        <v>25</v>
      </c>
      <c r="V4" s="65"/>
      <c r="W4" s="64" t="s">
        <v>26</v>
      </c>
      <c r="X4" s="65"/>
      <c r="Y4" s="64" t="s">
        <v>27</v>
      </c>
      <c r="Z4" s="63"/>
    </row>
    <row r="5" spans="1:26" ht="5.0999999999999996" customHeight="1" x14ac:dyDescent="0.2">
      <c r="A5" s="46"/>
      <c r="B5" s="46"/>
      <c r="C5" s="46"/>
      <c r="D5" s="46"/>
      <c r="E5" s="46"/>
      <c r="F5" s="46"/>
      <c r="G5" s="46"/>
      <c r="H5" s="46"/>
      <c r="I5" s="46"/>
      <c r="J5" s="46"/>
      <c r="K5" s="46"/>
      <c r="L5" s="46"/>
      <c r="M5" s="46"/>
      <c r="N5" s="46"/>
      <c r="O5" s="46"/>
      <c r="P5" s="46"/>
      <c r="Q5" s="46"/>
      <c r="R5" s="46"/>
      <c r="S5" s="46"/>
      <c r="T5" s="46"/>
      <c r="U5" s="46"/>
      <c r="V5" s="46"/>
      <c r="W5" s="46"/>
      <c r="X5" s="46"/>
      <c r="Y5" s="46"/>
      <c r="Z5" s="46"/>
    </row>
    <row r="6" spans="1:26" ht="12.6" customHeight="1" x14ac:dyDescent="0.2">
      <c r="A6" s="47" t="s">
        <v>28</v>
      </c>
      <c r="B6" s="46"/>
      <c r="C6" s="46"/>
      <c r="D6" s="46"/>
      <c r="E6" s="46"/>
      <c r="F6" s="46"/>
      <c r="G6" s="46"/>
      <c r="H6" s="46"/>
      <c r="I6" s="46"/>
      <c r="J6" s="46"/>
      <c r="K6" s="46"/>
      <c r="L6" s="46"/>
      <c r="M6" s="46"/>
      <c r="N6" s="46"/>
      <c r="O6" s="46"/>
      <c r="P6" s="46"/>
      <c r="Q6" s="46"/>
      <c r="R6" s="46"/>
      <c r="S6" s="46"/>
      <c r="T6" s="46"/>
      <c r="U6" s="46"/>
      <c r="V6" s="46"/>
      <c r="W6" s="46"/>
      <c r="X6" s="46"/>
      <c r="Y6" s="46"/>
      <c r="Z6" s="46"/>
    </row>
    <row r="7" spans="1:26" ht="12.6" customHeight="1" x14ac:dyDescent="0.2">
      <c r="A7" s="48" t="s">
        <v>29</v>
      </c>
      <c r="B7" s="46"/>
      <c r="C7" s="49"/>
      <c r="D7" s="49"/>
      <c r="E7" s="49"/>
      <c r="F7" s="49"/>
      <c r="G7" s="49"/>
      <c r="H7" s="49"/>
      <c r="I7" s="49"/>
      <c r="J7" s="46"/>
      <c r="K7" s="46"/>
      <c r="L7" s="46"/>
      <c r="M7" s="49"/>
      <c r="N7" s="49"/>
      <c r="O7" s="49"/>
      <c r="P7" s="49"/>
      <c r="Q7" s="49"/>
      <c r="R7" s="49"/>
      <c r="S7" s="49"/>
      <c r="T7" s="49"/>
      <c r="U7" s="49"/>
      <c r="V7" s="49"/>
      <c r="W7" s="49"/>
      <c r="X7" s="49"/>
      <c r="Y7" s="49"/>
      <c r="Z7" s="49"/>
    </row>
    <row r="8" spans="1:26" ht="12.6" customHeight="1" x14ac:dyDescent="0.2">
      <c r="A8" s="50" t="s">
        <v>30</v>
      </c>
      <c r="B8" s="46"/>
      <c r="C8" s="196">
        <v>1038</v>
      </c>
      <c r="D8" s="193"/>
      <c r="E8" s="196">
        <v>1060</v>
      </c>
      <c r="F8" s="193"/>
      <c r="G8" s="196">
        <v>1057</v>
      </c>
      <c r="H8" s="195"/>
      <c r="I8" s="196">
        <v>1032</v>
      </c>
      <c r="J8" s="193"/>
      <c r="K8" s="196">
        <v>1040</v>
      </c>
      <c r="L8" s="195"/>
      <c r="M8" s="196">
        <v>1069</v>
      </c>
      <c r="N8" s="193"/>
      <c r="O8" s="196">
        <v>1067</v>
      </c>
      <c r="P8" s="193"/>
      <c r="Q8" s="196">
        <v>1068</v>
      </c>
      <c r="R8" s="193"/>
      <c r="S8" s="196">
        <v>1063</v>
      </c>
      <c r="T8" s="193"/>
      <c r="U8" s="196">
        <v>1085</v>
      </c>
      <c r="V8" s="193"/>
      <c r="W8" s="196">
        <v>1105</v>
      </c>
      <c r="X8" s="193"/>
      <c r="Y8" s="196">
        <v>1130</v>
      </c>
      <c r="Z8" s="51"/>
    </row>
    <row r="9" spans="1:26" ht="12.6" customHeight="1" x14ac:dyDescent="0.2">
      <c r="A9" s="50" t="s">
        <v>31</v>
      </c>
      <c r="B9" s="46"/>
      <c r="C9" s="197">
        <v>344</v>
      </c>
      <c r="D9" s="198"/>
      <c r="E9" s="197">
        <v>347</v>
      </c>
      <c r="F9" s="198"/>
      <c r="G9" s="197">
        <v>345</v>
      </c>
      <c r="H9" s="199"/>
      <c r="I9" s="197">
        <v>339</v>
      </c>
      <c r="J9" s="198"/>
      <c r="K9" s="197">
        <v>350</v>
      </c>
      <c r="L9" s="199"/>
      <c r="M9" s="197">
        <v>350</v>
      </c>
      <c r="N9" s="198"/>
      <c r="O9" s="197">
        <v>349</v>
      </c>
      <c r="P9" s="198"/>
      <c r="Q9" s="197">
        <v>355</v>
      </c>
      <c r="R9" s="198"/>
      <c r="S9" s="197">
        <v>376</v>
      </c>
      <c r="T9" s="198"/>
      <c r="U9" s="197">
        <v>394</v>
      </c>
      <c r="V9" s="198"/>
      <c r="W9" s="197">
        <v>383</v>
      </c>
      <c r="X9" s="198"/>
      <c r="Y9" s="197">
        <v>400</v>
      </c>
      <c r="Z9" s="49"/>
    </row>
    <row r="10" spans="1:26" ht="12.6" customHeight="1" x14ac:dyDescent="0.2">
      <c r="A10" s="50" t="s">
        <v>32</v>
      </c>
      <c r="B10" s="46"/>
      <c r="C10" s="197">
        <v>232</v>
      </c>
      <c r="D10" s="198"/>
      <c r="E10" s="197">
        <v>234</v>
      </c>
      <c r="F10" s="198"/>
      <c r="G10" s="197">
        <v>313</v>
      </c>
      <c r="H10" s="199"/>
      <c r="I10" s="197">
        <v>199</v>
      </c>
      <c r="J10" s="198"/>
      <c r="K10" s="197">
        <v>244</v>
      </c>
      <c r="L10" s="199"/>
      <c r="M10" s="197">
        <v>234</v>
      </c>
      <c r="N10" s="198"/>
      <c r="O10" s="197">
        <v>337</v>
      </c>
      <c r="P10" s="198"/>
      <c r="Q10" s="197">
        <v>211</v>
      </c>
      <c r="R10" s="198"/>
      <c r="S10" s="197">
        <v>251</v>
      </c>
      <c r="T10" s="198"/>
      <c r="U10" s="197">
        <v>241</v>
      </c>
      <c r="V10" s="198"/>
      <c r="W10" s="197">
        <v>288</v>
      </c>
      <c r="X10" s="198"/>
      <c r="Y10" s="197">
        <v>197</v>
      </c>
      <c r="Z10" s="49"/>
    </row>
    <row r="11" spans="1:26" ht="12.6" customHeight="1" x14ac:dyDescent="0.2">
      <c r="A11" s="50" t="s">
        <v>33</v>
      </c>
      <c r="B11" s="46"/>
      <c r="C11" s="200">
        <v>137</v>
      </c>
      <c r="D11" s="198"/>
      <c r="E11" s="200">
        <v>144</v>
      </c>
      <c r="F11" s="198"/>
      <c r="G11" s="200">
        <v>137</v>
      </c>
      <c r="H11" s="199"/>
      <c r="I11" s="200">
        <v>137</v>
      </c>
      <c r="J11" s="198"/>
      <c r="K11" s="200">
        <v>131</v>
      </c>
      <c r="L11" s="199"/>
      <c r="M11" s="200">
        <v>139</v>
      </c>
      <c r="N11" s="198"/>
      <c r="O11" s="200">
        <v>137</v>
      </c>
      <c r="P11" s="198"/>
      <c r="Q11" s="200">
        <v>140</v>
      </c>
      <c r="R11" s="198"/>
      <c r="S11" s="200">
        <v>139</v>
      </c>
      <c r="T11" s="198"/>
      <c r="U11" s="200">
        <v>140</v>
      </c>
      <c r="V11" s="198"/>
      <c r="W11" s="200">
        <v>141</v>
      </c>
      <c r="X11" s="198"/>
      <c r="Y11" s="200">
        <v>137</v>
      </c>
      <c r="Z11" s="49"/>
    </row>
    <row r="12" spans="1:26" ht="12.6" customHeight="1" x14ac:dyDescent="0.2">
      <c r="A12" s="52" t="s">
        <v>34</v>
      </c>
      <c r="B12" s="46"/>
      <c r="C12" s="197">
        <v>1751</v>
      </c>
      <c r="D12" s="198"/>
      <c r="E12" s="197">
        <v>1785</v>
      </c>
      <c r="F12" s="198"/>
      <c r="G12" s="197">
        <v>1852</v>
      </c>
      <c r="H12" s="199"/>
      <c r="I12" s="197">
        <v>1707</v>
      </c>
      <c r="J12" s="198"/>
      <c r="K12" s="197">
        <v>1765</v>
      </c>
      <c r="L12" s="199"/>
      <c r="M12" s="197">
        <v>1792</v>
      </c>
      <c r="N12" s="198"/>
      <c r="O12" s="197">
        <v>1890</v>
      </c>
      <c r="P12" s="198"/>
      <c r="Q12" s="197">
        <f>SUM(Q8:Q11)</f>
        <v>1774</v>
      </c>
      <c r="R12" s="198"/>
      <c r="S12" s="197">
        <f>SUM(S8:S11)</f>
        <v>1829</v>
      </c>
      <c r="T12" s="198"/>
      <c r="U12" s="197">
        <f>SUM(U8:U11)</f>
        <v>1860</v>
      </c>
      <c r="V12" s="198"/>
      <c r="W12" s="197">
        <v>1917</v>
      </c>
      <c r="X12" s="198"/>
      <c r="Y12" s="197">
        <v>1864</v>
      </c>
      <c r="Z12" s="49"/>
    </row>
    <row r="13" spans="1:26" ht="12.6" customHeight="1" x14ac:dyDescent="0.2">
      <c r="A13" s="48" t="s">
        <v>306</v>
      </c>
      <c r="B13" s="46"/>
      <c r="C13" s="197">
        <v>867</v>
      </c>
      <c r="D13" s="198"/>
      <c r="E13" s="197">
        <v>878</v>
      </c>
      <c r="F13" s="198"/>
      <c r="G13" s="197">
        <v>829</v>
      </c>
      <c r="H13" s="199"/>
      <c r="I13" s="197">
        <v>864</v>
      </c>
      <c r="J13" s="198"/>
      <c r="K13" s="197">
        <v>812</v>
      </c>
      <c r="L13" s="199"/>
      <c r="M13" s="197">
        <v>830</v>
      </c>
      <c r="N13" s="198"/>
      <c r="O13" s="197">
        <v>860</v>
      </c>
      <c r="P13" s="198"/>
      <c r="Q13" s="197">
        <v>848</v>
      </c>
      <c r="R13" s="198"/>
      <c r="S13" s="197">
        <v>842</v>
      </c>
      <c r="T13" s="198"/>
      <c r="U13" s="197">
        <v>879</v>
      </c>
      <c r="V13" s="198"/>
      <c r="W13" s="197">
        <v>901</v>
      </c>
      <c r="X13" s="198"/>
      <c r="Y13" s="197">
        <v>962</v>
      </c>
      <c r="Z13" s="49"/>
    </row>
    <row r="14" spans="1:26" ht="12.6" customHeight="1" x14ac:dyDescent="0.2">
      <c r="A14" s="48" t="s">
        <v>35</v>
      </c>
      <c r="B14" s="46"/>
      <c r="C14" s="197">
        <v>229</v>
      </c>
      <c r="D14" s="198"/>
      <c r="E14" s="197">
        <v>187</v>
      </c>
      <c r="F14" s="198"/>
      <c r="G14" s="197">
        <v>179</v>
      </c>
      <c r="H14" s="199"/>
      <c r="I14" s="197">
        <v>173</v>
      </c>
      <c r="J14" s="198"/>
      <c r="K14" s="197">
        <v>175</v>
      </c>
      <c r="L14" s="199"/>
      <c r="M14" s="197">
        <v>182</v>
      </c>
      <c r="N14" s="198"/>
      <c r="O14" s="197">
        <v>183</v>
      </c>
      <c r="P14" s="198"/>
      <c r="Q14" s="197">
        <v>161</v>
      </c>
      <c r="R14" s="198"/>
      <c r="S14" s="197">
        <v>164</v>
      </c>
      <c r="T14" s="198"/>
      <c r="U14" s="197">
        <v>165</v>
      </c>
      <c r="V14" s="198"/>
      <c r="W14" s="197">
        <v>173</v>
      </c>
      <c r="X14" s="198"/>
      <c r="Y14" s="197">
        <v>166</v>
      </c>
      <c r="Z14" s="49"/>
    </row>
    <row r="15" spans="1:26" ht="12.6" customHeight="1" x14ac:dyDescent="0.2">
      <c r="A15" s="48" t="s">
        <v>36</v>
      </c>
      <c r="B15" s="46"/>
      <c r="C15" s="197">
        <v>41</v>
      </c>
      <c r="D15" s="198"/>
      <c r="E15" s="197">
        <v>39</v>
      </c>
      <c r="F15" s="198"/>
      <c r="G15" s="197">
        <v>41</v>
      </c>
      <c r="H15" s="199"/>
      <c r="I15" s="197">
        <v>41</v>
      </c>
      <c r="J15" s="198"/>
      <c r="K15" s="197">
        <v>39</v>
      </c>
      <c r="L15" s="199"/>
      <c r="M15" s="197">
        <v>43</v>
      </c>
      <c r="N15" s="198"/>
      <c r="O15" s="197">
        <v>43</v>
      </c>
      <c r="P15" s="198"/>
      <c r="Q15" s="197">
        <v>41</v>
      </c>
      <c r="R15" s="198"/>
      <c r="S15" s="197">
        <v>41</v>
      </c>
      <c r="T15" s="198"/>
      <c r="U15" s="197">
        <v>41</v>
      </c>
      <c r="V15" s="198"/>
      <c r="W15" s="197">
        <v>40</v>
      </c>
      <c r="X15" s="198"/>
      <c r="Y15" s="197">
        <v>38</v>
      </c>
      <c r="Z15" s="49"/>
    </row>
    <row r="16" spans="1:26" ht="12.6" customHeight="1" x14ac:dyDescent="0.2">
      <c r="A16" s="48" t="s">
        <v>37</v>
      </c>
      <c r="B16" s="46"/>
      <c r="C16" s="197">
        <v>40</v>
      </c>
      <c r="D16" s="198"/>
      <c r="E16" s="197">
        <v>58</v>
      </c>
      <c r="F16" s="198"/>
      <c r="G16" s="197">
        <v>71</v>
      </c>
      <c r="H16" s="199"/>
      <c r="I16" s="197">
        <v>51</v>
      </c>
      <c r="J16" s="198"/>
      <c r="K16" s="197">
        <v>54</v>
      </c>
      <c r="L16" s="199"/>
      <c r="M16" s="197">
        <v>57</v>
      </c>
      <c r="N16" s="198"/>
      <c r="O16" s="197">
        <v>58</v>
      </c>
      <c r="P16" s="198"/>
      <c r="Q16" s="197">
        <v>50</v>
      </c>
      <c r="R16" s="198"/>
      <c r="S16" s="197">
        <v>55</v>
      </c>
      <c r="T16" s="198"/>
      <c r="U16" s="197">
        <v>53</v>
      </c>
      <c r="V16" s="198"/>
      <c r="W16" s="197">
        <v>54</v>
      </c>
      <c r="X16" s="198"/>
      <c r="Y16" s="197">
        <v>54</v>
      </c>
      <c r="Z16" s="49"/>
    </row>
    <row r="17" spans="1:26" ht="12.6" customHeight="1" x14ac:dyDescent="0.2">
      <c r="A17" s="48" t="s">
        <v>307</v>
      </c>
      <c r="B17" s="46"/>
      <c r="C17" s="200">
        <v>60</v>
      </c>
      <c r="D17" s="198"/>
      <c r="E17" s="200">
        <v>104</v>
      </c>
      <c r="F17" s="198"/>
      <c r="G17" s="200">
        <v>59</v>
      </c>
      <c r="H17" s="199"/>
      <c r="I17" s="200">
        <v>93</v>
      </c>
      <c r="J17" s="198"/>
      <c r="K17" s="200">
        <v>105</v>
      </c>
      <c r="L17" s="199"/>
      <c r="M17" s="200">
        <v>74</v>
      </c>
      <c r="N17" s="198"/>
      <c r="O17" s="200">
        <v>92</v>
      </c>
      <c r="P17" s="198"/>
      <c r="Q17" s="200">
        <v>70</v>
      </c>
      <c r="R17" s="198"/>
      <c r="S17" s="200">
        <v>77</v>
      </c>
      <c r="T17" s="198"/>
      <c r="U17" s="200">
        <v>122</v>
      </c>
      <c r="V17" s="198"/>
      <c r="W17" s="200">
        <v>63</v>
      </c>
      <c r="X17" s="198"/>
      <c r="Y17" s="200">
        <v>-198</v>
      </c>
      <c r="Z17" s="49"/>
    </row>
    <row r="18" spans="1:26" ht="12.6" customHeight="1" x14ac:dyDescent="0.2">
      <c r="A18" s="50" t="s">
        <v>308</v>
      </c>
      <c r="B18" s="46"/>
      <c r="C18" s="197">
        <v>2988</v>
      </c>
      <c r="D18" s="198"/>
      <c r="E18" s="197">
        <v>3051</v>
      </c>
      <c r="F18" s="198"/>
      <c r="G18" s="197">
        <v>3031</v>
      </c>
      <c r="H18" s="199"/>
      <c r="I18" s="197">
        <v>2929</v>
      </c>
      <c r="J18" s="198"/>
      <c r="K18" s="197">
        <v>2950</v>
      </c>
      <c r="L18" s="199"/>
      <c r="M18" s="197">
        <v>2978</v>
      </c>
      <c r="N18" s="198"/>
      <c r="O18" s="197">
        <v>3126</v>
      </c>
      <c r="P18" s="198"/>
      <c r="Q18" s="197">
        <f>SUM(Q12:Q17)</f>
        <v>2944</v>
      </c>
      <c r="R18" s="198"/>
      <c r="S18" s="197">
        <f>SUM(S12:S17)</f>
        <v>3008</v>
      </c>
      <c r="T18" s="198"/>
      <c r="U18" s="197">
        <f>SUM(U12:U17)</f>
        <v>3120</v>
      </c>
      <c r="V18" s="198"/>
      <c r="W18" s="197">
        <v>3148</v>
      </c>
      <c r="X18" s="198"/>
      <c r="Y18" s="197">
        <v>2886</v>
      </c>
      <c r="Z18" s="49"/>
    </row>
    <row r="19" spans="1:26" ht="12.6" customHeight="1" x14ac:dyDescent="0.2">
      <c r="A19" s="48" t="s">
        <v>38</v>
      </c>
      <c r="B19" s="46"/>
      <c r="C19" s="200">
        <v>24</v>
      </c>
      <c r="D19" s="198"/>
      <c r="E19" s="200">
        <v>16</v>
      </c>
      <c r="F19" s="198"/>
      <c r="G19" s="200">
        <v>22</v>
      </c>
      <c r="H19" s="199"/>
      <c r="I19" s="200">
        <v>21</v>
      </c>
      <c r="J19" s="198"/>
      <c r="K19" s="200">
        <v>20</v>
      </c>
      <c r="L19" s="199"/>
      <c r="M19" s="200">
        <v>21</v>
      </c>
      <c r="N19" s="198"/>
      <c r="O19" s="200">
        <v>24</v>
      </c>
      <c r="P19" s="198"/>
      <c r="Q19" s="200">
        <v>10</v>
      </c>
      <c r="R19" s="198"/>
      <c r="S19" s="200">
        <v>10</v>
      </c>
      <c r="T19" s="198"/>
      <c r="U19" s="200">
        <v>0</v>
      </c>
      <c r="V19" s="198"/>
      <c r="W19" s="200">
        <v>19</v>
      </c>
      <c r="X19" s="198"/>
      <c r="Y19" s="200">
        <v>-26</v>
      </c>
      <c r="Z19" s="49"/>
    </row>
    <row r="20" spans="1:26" ht="12.6" customHeight="1" x14ac:dyDescent="0.2">
      <c r="A20" s="50" t="s">
        <v>309</v>
      </c>
      <c r="B20" s="46"/>
      <c r="C20" s="197">
        <v>3012</v>
      </c>
      <c r="D20" s="198"/>
      <c r="E20" s="197">
        <v>3067</v>
      </c>
      <c r="F20" s="198"/>
      <c r="G20" s="197">
        <v>3053</v>
      </c>
      <c r="H20" s="199"/>
      <c r="I20" s="197">
        <v>2950</v>
      </c>
      <c r="J20" s="198"/>
      <c r="K20" s="197">
        <v>2970</v>
      </c>
      <c r="L20" s="199"/>
      <c r="M20" s="197">
        <v>2999</v>
      </c>
      <c r="N20" s="198"/>
      <c r="O20" s="197">
        <v>3150</v>
      </c>
      <c r="P20" s="198"/>
      <c r="Q20" s="197">
        <f>Q18+Q19</f>
        <v>2954</v>
      </c>
      <c r="R20" s="198"/>
      <c r="S20" s="197">
        <f>S18+S19</f>
        <v>3018</v>
      </c>
      <c r="T20" s="198"/>
      <c r="U20" s="197">
        <f>U18+U19</f>
        <v>3120</v>
      </c>
      <c r="V20" s="198"/>
      <c r="W20" s="197">
        <v>3167</v>
      </c>
      <c r="X20" s="198"/>
      <c r="Y20" s="197">
        <v>2860</v>
      </c>
      <c r="Z20" s="49"/>
    </row>
    <row r="21" spans="1:26" ht="12.6" customHeight="1" x14ac:dyDescent="0.2">
      <c r="A21" s="48" t="s">
        <v>310</v>
      </c>
      <c r="B21" s="46"/>
      <c r="C21" s="197">
        <v>52</v>
      </c>
      <c r="D21" s="198"/>
      <c r="E21" s="197">
        <v>40</v>
      </c>
      <c r="F21" s="198"/>
      <c r="G21" s="197">
        <v>-22</v>
      </c>
      <c r="H21" s="199"/>
      <c r="I21" s="197">
        <v>16</v>
      </c>
      <c r="J21" s="198"/>
      <c r="K21" s="197">
        <v>-6</v>
      </c>
      <c r="L21" s="199"/>
      <c r="M21" s="197">
        <v>10</v>
      </c>
      <c r="N21" s="198"/>
      <c r="O21" s="197">
        <v>17</v>
      </c>
      <c r="P21" s="198"/>
      <c r="Q21" s="197">
        <v>5</v>
      </c>
      <c r="R21" s="198"/>
      <c r="S21" s="197">
        <v>33</v>
      </c>
      <c r="T21" s="198"/>
      <c r="U21" s="197">
        <v>10</v>
      </c>
      <c r="V21" s="198"/>
      <c r="W21" s="197">
        <v>10</v>
      </c>
      <c r="X21" s="198"/>
      <c r="Y21" s="197">
        <v>17</v>
      </c>
      <c r="Z21" s="49"/>
    </row>
    <row r="22" spans="1:26" ht="12.6" customHeight="1" x14ac:dyDescent="0.2">
      <c r="A22" s="48" t="s">
        <v>39</v>
      </c>
      <c r="B22" s="46"/>
      <c r="C22" s="200">
        <v>728</v>
      </c>
      <c r="D22" s="198"/>
      <c r="E22" s="200">
        <v>779</v>
      </c>
      <c r="F22" s="198"/>
      <c r="G22" s="200">
        <v>759</v>
      </c>
      <c r="H22" s="199"/>
      <c r="I22" s="200">
        <v>760</v>
      </c>
      <c r="J22" s="198"/>
      <c r="K22" s="200">
        <v>766</v>
      </c>
      <c r="L22" s="199"/>
      <c r="M22" s="200">
        <v>767</v>
      </c>
      <c r="N22" s="198"/>
      <c r="O22" s="200">
        <v>774</v>
      </c>
      <c r="P22" s="198"/>
      <c r="Q22" s="200">
        <v>831</v>
      </c>
      <c r="R22" s="198"/>
      <c r="S22" s="200">
        <v>792</v>
      </c>
      <c r="T22" s="198"/>
      <c r="U22" s="200">
        <v>826</v>
      </c>
      <c r="V22" s="198"/>
      <c r="W22" s="200">
        <v>839</v>
      </c>
      <c r="X22" s="198"/>
      <c r="Y22" s="200">
        <v>851</v>
      </c>
      <c r="Z22" s="49"/>
    </row>
    <row r="23" spans="1:26" ht="12.6" customHeight="1" x14ac:dyDescent="0.2">
      <c r="A23" s="50" t="s">
        <v>311</v>
      </c>
      <c r="B23" s="46"/>
      <c r="C23" s="197">
        <v>3792</v>
      </c>
      <c r="D23" s="198"/>
      <c r="E23" s="197">
        <v>3886</v>
      </c>
      <c r="F23" s="198"/>
      <c r="G23" s="197">
        <v>3790</v>
      </c>
      <c r="H23" s="199"/>
      <c r="I23" s="197">
        <v>3726</v>
      </c>
      <c r="J23" s="198"/>
      <c r="K23" s="197">
        <v>3730</v>
      </c>
      <c r="L23" s="199"/>
      <c r="M23" s="197">
        <v>3776</v>
      </c>
      <c r="N23" s="198"/>
      <c r="O23" s="197">
        <v>3941</v>
      </c>
      <c r="P23" s="198"/>
      <c r="Q23" s="197">
        <f>SUM(Q20:Q22)</f>
        <v>3790</v>
      </c>
      <c r="R23" s="198"/>
      <c r="S23" s="197">
        <f>SUM(S20:S22)</f>
        <v>3843</v>
      </c>
      <c r="T23" s="198"/>
      <c r="U23" s="197">
        <f>SUM(U20:U22)</f>
        <v>3956</v>
      </c>
      <c r="V23" s="198"/>
      <c r="W23" s="197">
        <v>4016</v>
      </c>
      <c r="X23" s="198"/>
      <c r="Y23" s="197">
        <v>3728</v>
      </c>
      <c r="Z23" s="49"/>
    </row>
    <row r="24" spans="1:26" ht="12.6" customHeight="1" x14ac:dyDescent="0.2">
      <c r="A24" s="47" t="s">
        <v>40</v>
      </c>
      <c r="B24" s="46"/>
      <c r="C24" s="197">
        <v>2</v>
      </c>
      <c r="D24" s="198"/>
      <c r="E24" s="197">
        <v>-6</v>
      </c>
      <c r="F24" s="198"/>
      <c r="G24" s="197">
        <v>1</v>
      </c>
      <c r="H24" s="199"/>
      <c r="I24" s="197">
        <v>163</v>
      </c>
      <c r="J24" s="198"/>
      <c r="K24" s="197">
        <v>10</v>
      </c>
      <c r="L24" s="199"/>
      <c r="M24" s="197">
        <v>-9</v>
      </c>
      <c r="N24" s="198"/>
      <c r="O24" s="197">
        <v>-19</v>
      </c>
      <c r="P24" s="198"/>
      <c r="Q24" s="197">
        <v>7</v>
      </c>
      <c r="R24" s="198"/>
      <c r="S24" s="197">
        <v>-5</v>
      </c>
      <c r="T24" s="198"/>
      <c r="U24" s="197">
        <v>-7</v>
      </c>
      <c r="V24" s="198"/>
      <c r="W24" s="197">
        <v>-6</v>
      </c>
      <c r="X24" s="198"/>
      <c r="Y24" s="197">
        <v>-6</v>
      </c>
      <c r="Z24" s="49"/>
    </row>
    <row r="25" spans="1:26" ht="12.6" customHeight="1" x14ac:dyDescent="0.2">
      <c r="A25" s="47" t="s">
        <v>41</v>
      </c>
      <c r="B25" s="46"/>
      <c r="C25" s="197">
        <v>2637</v>
      </c>
      <c r="D25" s="198"/>
      <c r="E25" s="197">
        <v>2603</v>
      </c>
      <c r="F25" s="198"/>
      <c r="G25" s="197">
        <v>2603</v>
      </c>
      <c r="H25" s="199"/>
      <c r="I25" s="197">
        <v>2610</v>
      </c>
      <c r="J25" s="198"/>
      <c r="K25" s="197">
        <v>2555</v>
      </c>
      <c r="L25" s="199"/>
      <c r="M25" s="197">
        <v>2554</v>
      </c>
      <c r="N25" s="198"/>
      <c r="O25" s="197">
        <v>2564</v>
      </c>
      <c r="P25" s="198"/>
      <c r="Q25" s="197">
        <v>2564</v>
      </c>
      <c r="R25" s="198"/>
      <c r="S25" s="197">
        <v>2582</v>
      </c>
      <c r="T25" s="198"/>
      <c r="U25" s="197">
        <v>2590</v>
      </c>
      <c r="V25" s="198"/>
      <c r="W25" s="197">
        <v>2596</v>
      </c>
      <c r="X25" s="198"/>
      <c r="Y25" s="197">
        <v>2874</v>
      </c>
      <c r="Z25" s="49"/>
    </row>
    <row r="26" spans="1:26" ht="12.6" customHeight="1" x14ac:dyDescent="0.2">
      <c r="A26" s="48" t="s">
        <v>42</v>
      </c>
      <c r="B26" s="46"/>
      <c r="C26" s="197">
        <v>66</v>
      </c>
      <c r="D26" s="198"/>
      <c r="E26" s="197">
        <v>65</v>
      </c>
      <c r="F26" s="198"/>
      <c r="G26" s="197">
        <v>66</v>
      </c>
      <c r="H26" s="199"/>
      <c r="I26" s="197">
        <v>64</v>
      </c>
      <c r="J26" s="198"/>
      <c r="K26" s="197">
        <v>57</v>
      </c>
      <c r="L26" s="199"/>
      <c r="M26" s="197">
        <v>59</v>
      </c>
      <c r="N26" s="198"/>
      <c r="O26" s="197">
        <v>61</v>
      </c>
      <c r="P26" s="198"/>
      <c r="Q26" s="197">
        <v>60</v>
      </c>
      <c r="R26" s="198"/>
      <c r="S26" s="197">
        <v>52</v>
      </c>
      <c r="T26" s="198"/>
      <c r="U26" s="197">
        <v>53</v>
      </c>
      <c r="V26" s="198"/>
      <c r="W26" s="197">
        <v>52</v>
      </c>
      <c r="X26" s="198"/>
      <c r="Y26" s="197">
        <v>52</v>
      </c>
      <c r="Z26" s="49"/>
    </row>
    <row r="27" spans="1:26" ht="12.6" customHeight="1" x14ac:dyDescent="0.2">
      <c r="A27" s="48" t="s">
        <v>43</v>
      </c>
      <c r="B27" s="46"/>
      <c r="C27" s="200">
        <v>-3</v>
      </c>
      <c r="D27" s="198"/>
      <c r="E27" s="200">
        <v>59</v>
      </c>
      <c r="F27" s="198"/>
      <c r="G27" s="200">
        <v>11</v>
      </c>
      <c r="H27" s="199"/>
      <c r="I27" s="200">
        <v>18</v>
      </c>
      <c r="J27" s="198"/>
      <c r="K27" s="200">
        <v>17</v>
      </c>
      <c r="L27" s="199"/>
      <c r="M27" s="200">
        <v>7</v>
      </c>
      <c r="N27" s="198"/>
      <c r="O27" s="200">
        <v>18</v>
      </c>
      <c r="P27" s="198"/>
      <c r="Q27" s="200">
        <v>7</v>
      </c>
      <c r="R27" s="198"/>
      <c r="S27" s="200">
        <v>8</v>
      </c>
      <c r="T27" s="198"/>
      <c r="U27" s="200">
        <v>12</v>
      </c>
      <c r="V27" s="198"/>
      <c r="W27" s="200">
        <v>6</v>
      </c>
      <c r="X27" s="198"/>
      <c r="Y27" s="200">
        <v>80</v>
      </c>
      <c r="Z27" s="49"/>
    </row>
    <row r="28" spans="1:26" ht="12.6" customHeight="1" x14ac:dyDescent="0.2">
      <c r="A28" s="50" t="s">
        <v>44</v>
      </c>
      <c r="B28" s="46"/>
      <c r="C28" s="200">
        <v>2700</v>
      </c>
      <c r="D28" s="201"/>
      <c r="E28" s="200">
        <v>2727</v>
      </c>
      <c r="F28" s="201"/>
      <c r="G28" s="200">
        <v>2680</v>
      </c>
      <c r="H28" s="201"/>
      <c r="I28" s="200">
        <v>2692</v>
      </c>
      <c r="J28" s="201"/>
      <c r="K28" s="200">
        <v>2629</v>
      </c>
      <c r="L28" s="201"/>
      <c r="M28" s="200">
        <v>2620</v>
      </c>
      <c r="N28" s="198"/>
      <c r="O28" s="200">
        <v>2643</v>
      </c>
      <c r="P28" s="198"/>
      <c r="Q28" s="200">
        <f>SUM(Q25:Q27)</f>
        <v>2631</v>
      </c>
      <c r="R28" s="198"/>
      <c r="S28" s="200">
        <f>SUM(S25:S27)</f>
        <v>2642</v>
      </c>
      <c r="T28" s="198"/>
      <c r="U28" s="200">
        <f>SUM(U25:U27)</f>
        <v>2655</v>
      </c>
      <c r="V28" s="198"/>
      <c r="W28" s="200">
        <v>2654</v>
      </c>
      <c r="X28" s="198"/>
      <c r="Y28" s="200">
        <v>3006</v>
      </c>
      <c r="Z28" s="49"/>
    </row>
    <row r="29" spans="1:26" ht="12.6" customHeight="1" x14ac:dyDescent="0.2">
      <c r="A29" s="47" t="s">
        <v>45</v>
      </c>
      <c r="B29" s="46"/>
      <c r="C29" s="197">
        <v>1090</v>
      </c>
      <c r="D29" s="198"/>
      <c r="E29" s="197">
        <v>1165</v>
      </c>
      <c r="F29" s="198"/>
      <c r="G29" s="197">
        <v>1109</v>
      </c>
      <c r="H29" s="199"/>
      <c r="I29" s="197">
        <v>871</v>
      </c>
      <c r="J29" s="198"/>
      <c r="K29" s="197">
        <v>1091</v>
      </c>
      <c r="L29" s="199"/>
      <c r="M29" s="197">
        <v>1165</v>
      </c>
      <c r="N29" s="198"/>
      <c r="O29" s="197">
        <v>1317</v>
      </c>
      <c r="P29" s="198"/>
      <c r="Q29" s="197">
        <f>Q23-Q24-Q28</f>
        <v>1152</v>
      </c>
      <c r="R29" s="198"/>
      <c r="S29" s="197">
        <f>S23-S24-S28</f>
        <v>1206</v>
      </c>
      <c r="T29" s="198"/>
      <c r="U29" s="197">
        <f>U23-U24-U28</f>
        <v>1308</v>
      </c>
      <c r="V29" s="198"/>
      <c r="W29" s="197">
        <v>1368</v>
      </c>
      <c r="X29" s="198"/>
      <c r="Y29" s="197">
        <v>728</v>
      </c>
      <c r="Z29" s="49"/>
    </row>
    <row r="30" spans="1:26" ht="12.6" customHeight="1" x14ac:dyDescent="0.2">
      <c r="A30" s="47" t="s">
        <v>46</v>
      </c>
      <c r="B30" s="46"/>
      <c r="C30" s="200">
        <v>280</v>
      </c>
      <c r="D30" s="198"/>
      <c r="E30" s="200">
        <v>276</v>
      </c>
      <c r="F30" s="198"/>
      <c r="G30" s="200">
        <v>282</v>
      </c>
      <c r="H30" s="199"/>
      <c r="I30" s="200">
        <v>175</v>
      </c>
      <c r="J30" s="198"/>
      <c r="K30" s="200">
        <v>283</v>
      </c>
      <c r="L30" s="199"/>
      <c r="M30" s="200">
        <v>290</v>
      </c>
      <c r="N30" s="198"/>
      <c r="O30" s="200">
        <v>324</v>
      </c>
      <c r="P30" s="198"/>
      <c r="Q30" s="200">
        <v>280</v>
      </c>
      <c r="R30" s="198"/>
      <c r="S30" s="200">
        <v>269</v>
      </c>
      <c r="T30" s="198"/>
      <c r="U30" s="200">
        <v>332</v>
      </c>
      <c r="V30" s="198"/>
      <c r="W30" s="200">
        <v>348</v>
      </c>
      <c r="X30" s="198"/>
      <c r="Y30" s="200">
        <v>-453</v>
      </c>
      <c r="Z30" s="49"/>
    </row>
    <row r="31" spans="1:26" ht="12.6" customHeight="1" x14ac:dyDescent="0.2">
      <c r="A31" s="48" t="s">
        <v>47</v>
      </c>
      <c r="B31" s="46"/>
      <c r="C31" s="197">
        <v>810</v>
      </c>
      <c r="D31" s="198"/>
      <c r="E31" s="197">
        <v>889</v>
      </c>
      <c r="F31" s="198"/>
      <c r="G31" s="197">
        <v>827</v>
      </c>
      <c r="H31" s="199"/>
      <c r="I31" s="197">
        <v>696</v>
      </c>
      <c r="J31" s="198"/>
      <c r="K31" s="197">
        <v>808</v>
      </c>
      <c r="L31" s="199"/>
      <c r="M31" s="197">
        <v>875</v>
      </c>
      <c r="N31" s="198"/>
      <c r="O31" s="197">
        <v>993</v>
      </c>
      <c r="P31" s="198"/>
      <c r="Q31" s="197">
        <f>Q29-Q30</f>
        <v>872</v>
      </c>
      <c r="R31" s="198"/>
      <c r="S31" s="197">
        <f>S29-S30</f>
        <v>937</v>
      </c>
      <c r="T31" s="198"/>
      <c r="U31" s="197">
        <f>U29-U30</f>
        <v>976</v>
      </c>
      <c r="V31" s="198"/>
      <c r="W31" s="197">
        <v>1020</v>
      </c>
      <c r="X31" s="198"/>
      <c r="Y31" s="197">
        <v>1181</v>
      </c>
      <c r="Z31" s="49"/>
    </row>
    <row r="32" spans="1:26" ht="12.6" customHeight="1" x14ac:dyDescent="0.2">
      <c r="A32" s="47" t="s">
        <v>312</v>
      </c>
      <c r="B32" s="46"/>
      <c r="C32" s="197">
        <v>-31</v>
      </c>
      <c r="D32" s="198"/>
      <c r="E32" s="197">
        <v>-36</v>
      </c>
      <c r="F32" s="198"/>
      <c r="G32" s="197">
        <v>6</v>
      </c>
      <c r="H32" s="199"/>
      <c r="I32" s="197">
        <v>-3</v>
      </c>
      <c r="J32" s="198"/>
      <c r="K32" s="197">
        <v>9</v>
      </c>
      <c r="L32" s="199"/>
      <c r="M32" s="197">
        <v>-2</v>
      </c>
      <c r="N32" s="198"/>
      <c r="O32" s="197">
        <v>-6</v>
      </c>
      <c r="P32" s="198"/>
      <c r="Q32" s="197">
        <v>-2</v>
      </c>
      <c r="R32" s="198"/>
      <c r="S32" s="197">
        <v>-15</v>
      </c>
      <c r="T32" s="198"/>
      <c r="U32" s="197">
        <v>-1</v>
      </c>
      <c r="V32" s="198"/>
      <c r="W32" s="197">
        <v>-2</v>
      </c>
      <c r="X32" s="198"/>
      <c r="Y32" s="197">
        <v>-6</v>
      </c>
      <c r="Z32" s="49"/>
    </row>
    <row r="33" spans="1:34" ht="12.6" customHeight="1" x14ac:dyDescent="0.2">
      <c r="A33" s="47" t="s">
        <v>48</v>
      </c>
      <c r="B33" s="46"/>
      <c r="C33" s="200">
        <v>-13</v>
      </c>
      <c r="D33" s="198"/>
      <c r="E33" s="200">
        <v>-23</v>
      </c>
      <c r="F33" s="198"/>
      <c r="G33" s="197">
        <v>-13</v>
      </c>
      <c r="H33" s="199"/>
      <c r="I33" s="197">
        <v>-56</v>
      </c>
      <c r="J33" s="198"/>
      <c r="K33" s="200">
        <v>-13</v>
      </c>
      <c r="L33" s="199"/>
      <c r="M33" s="200">
        <v>-48</v>
      </c>
      <c r="N33" s="198"/>
      <c r="O33" s="200">
        <v>-13</v>
      </c>
      <c r="P33" s="198"/>
      <c r="Q33" s="200">
        <v>-48</v>
      </c>
      <c r="R33" s="198"/>
      <c r="S33" s="200">
        <v>-42</v>
      </c>
      <c r="T33" s="198"/>
      <c r="U33" s="200">
        <v>-49</v>
      </c>
      <c r="V33" s="198"/>
      <c r="W33" s="200">
        <v>-35</v>
      </c>
      <c r="X33" s="198"/>
      <c r="Y33" s="200">
        <v>-49</v>
      </c>
      <c r="Z33" s="49"/>
    </row>
    <row r="34" spans="1:34" ht="12.6" customHeight="1" x14ac:dyDescent="0.2">
      <c r="A34" s="48" t="s">
        <v>49</v>
      </c>
      <c r="B34" s="46"/>
      <c r="C34" s="192">
        <v>766</v>
      </c>
      <c r="D34" s="193"/>
      <c r="E34" s="192">
        <v>830</v>
      </c>
      <c r="F34" s="193"/>
      <c r="G34" s="194">
        <v>820</v>
      </c>
      <c r="H34" s="195"/>
      <c r="I34" s="194">
        <v>637</v>
      </c>
      <c r="J34" s="193"/>
      <c r="K34" s="192">
        <v>804</v>
      </c>
      <c r="L34" s="195"/>
      <c r="M34" s="192">
        <v>825</v>
      </c>
      <c r="N34" s="193"/>
      <c r="O34" s="192">
        <v>974</v>
      </c>
      <c r="P34" s="193"/>
      <c r="Q34" s="192">
        <f>Q31+Q32+Q33</f>
        <v>822</v>
      </c>
      <c r="R34" s="193"/>
      <c r="S34" s="192">
        <f>S31+S32+S33</f>
        <v>880</v>
      </c>
      <c r="T34" s="193"/>
      <c r="U34" s="192">
        <f>U31+U32+U33</f>
        <v>926</v>
      </c>
      <c r="V34" s="193"/>
      <c r="W34" s="192">
        <v>983</v>
      </c>
      <c r="X34" s="193"/>
      <c r="Y34" s="192">
        <v>1126</v>
      </c>
      <c r="Z34" s="51"/>
    </row>
    <row r="35" spans="1:34" ht="12.6" customHeight="1" x14ac:dyDescent="0.2">
      <c r="A35" s="47" t="s">
        <v>313</v>
      </c>
      <c r="B35" s="46"/>
      <c r="C35" s="202">
        <v>0.67</v>
      </c>
      <c r="D35" s="203"/>
      <c r="E35" s="202">
        <v>0.73</v>
      </c>
      <c r="F35" s="203"/>
      <c r="G35" s="204">
        <v>0.74</v>
      </c>
      <c r="H35" s="205"/>
      <c r="I35" s="204">
        <v>0.56999999999999995</v>
      </c>
      <c r="J35" s="203"/>
      <c r="K35" s="202">
        <v>0.73</v>
      </c>
      <c r="L35" s="205"/>
      <c r="M35" s="202">
        <v>0.75</v>
      </c>
      <c r="N35" s="203"/>
      <c r="O35" s="202">
        <v>0.9</v>
      </c>
      <c r="P35" s="203"/>
      <c r="Q35" s="202">
        <v>0.77</v>
      </c>
      <c r="R35" s="203"/>
      <c r="S35" s="202">
        <v>0.83</v>
      </c>
      <c r="T35" s="203"/>
      <c r="U35" s="202">
        <v>0.88</v>
      </c>
      <c r="V35" s="203"/>
      <c r="W35" s="204">
        <v>0.94</v>
      </c>
      <c r="X35" s="203"/>
      <c r="Y35" s="204">
        <v>1.08</v>
      </c>
      <c r="Z35" s="53"/>
    </row>
    <row r="36" spans="1:34" ht="5.0999999999999996" customHeight="1" x14ac:dyDescent="0.2">
      <c r="A36" s="46"/>
      <c r="B36" s="46"/>
      <c r="C36" s="46"/>
      <c r="D36" s="46"/>
      <c r="E36" s="46"/>
      <c r="F36" s="46"/>
      <c r="G36" s="46"/>
      <c r="I36" s="46"/>
      <c r="J36" s="46"/>
      <c r="K36" s="46"/>
      <c r="M36" s="46"/>
      <c r="N36" s="46"/>
      <c r="O36" s="46"/>
      <c r="P36" s="46"/>
      <c r="Q36" s="46"/>
      <c r="R36" s="46"/>
      <c r="S36" s="46"/>
      <c r="T36" s="46"/>
      <c r="U36" s="46"/>
      <c r="V36" s="46"/>
      <c r="W36" s="46"/>
      <c r="X36" s="46"/>
      <c r="Y36" s="46"/>
      <c r="Z36" s="46"/>
    </row>
    <row r="37" spans="1:34" ht="12.6" customHeight="1" x14ac:dyDescent="0.2">
      <c r="A37" s="47" t="s">
        <v>314</v>
      </c>
      <c r="B37" s="46"/>
      <c r="C37" s="54">
        <v>0.28999999999999998</v>
      </c>
      <c r="D37" s="46"/>
      <c r="E37" s="54">
        <v>0.3</v>
      </c>
      <c r="F37" s="46"/>
      <c r="G37" s="54">
        <v>0.28999999999999998</v>
      </c>
      <c r="I37" s="54">
        <v>0.23</v>
      </c>
      <c r="J37" s="46"/>
      <c r="K37" s="54">
        <v>0.28999999999999998</v>
      </c>
      <c r="M37" s="54">
        <v>0.31</v>
      </c>
      <c r="N37" s="55"/>
      <c r="O37" s="54">
        <v>0.33</v>
      </c>
      <c r="P37" s="55"/>
      <c r="Q37" s="54">
        <v>0.3</v>
      </c>
      <c r="R37" s="55"/>
      <c r="S37" s="54">
        <v>0.31</v>
      </c>
      <c r="T37" s="55"/>
      <c r="U37" s="54">
        <v>0.33</v>
      </c>
      <c r="V37" s="55"/>
      <c r="W37" s="54">
        <v>0.34</v>
      </c>
      <c r="X37" s="55"/>
      <c r="Y37" s="54">
        <v>0.2</v>
      </c>
      <c r="Z37" s="55"/>
    </row>
    <row r="38" spans="1:34" ht="12.6" customHeight="1" x14ac:dyDescent="0.2">
      <c r="A38" s="47" t="s">
        <v>315</v>
      </c>
      <c r="B38" s="46"/>
      <c r="C38" s="54">
        <v>0.3</v>
      </c>
      <c r="D38" s="46"/>
      <c r="E38" s="54">
        <v>0.33</v>
      </c>
      <c r="F38" s="46"/>
      <c r="G38" s="54">
        <v>0.31</v>
      </c>
      <c r="I38" s="54">
        <v>0.3</v>
      </c>
      <c r="J38" s="46"/>
      <c r="K38" s="54">
        <v>0.31</v>
      </c>
      <c r="M38" s="54">
        <v>0.33</v>
      </c>
      <c r="N38" s="55"/>
      <c r="O38" s="54">
        <v>0.35</v>
      </c>
      <c r="P38" s="55"/>
      <c r="Q38" s="54">
        <v>0.32</v>
      </c>
      <c r="R38" s="55"/>
      <c r="S38" s="54">
        <v>0.33</v>
      </c>
      <c r="T38" s="55"/>
      <c r="U38" s="54">
        <v>0.35</v>
      </c>
      <c r="V38" s="55"/>
      <c r="W38" s="54">
        <v>0.35</v>
      </c>
      <c r="X38" s="55"/>
      <c r="Y38" s="54">
        <v>0.23</v>
      </c>
      <c r="Z38" s="55"/>
    </row>
    <row r="39" spans="1:34" ht="12.6" customHeight="1" x14ac:dyDescent="0.2">
      <c r="A39" s="47" t="s">
        <v>316</v>
      </c>
      <c r="B39" s="46"/>
      <c r="C39" s="56">
        <v>8.7999999999999995E-2</v>
      </c>
      <c r="D39" s="46"/>
      <c r="E39" s="56">
        <v>9.4E-2</v>
      </c>
      <c r="F39" s="46"/>
      <c r="G39" s="56">
        <v>9.0999999999999998E-2</v>
      </c>
      <c r="I39" s="56">
        <v>7.0999999999999994E-2</v>
      </c>
      <c r="J39" s="46"/>
      <c r="K39" s="56">
        <v>9.1999999999999998E-2</v>
      </c>
      <c r="M39" s="56">
        <v>9.2999999999999999E-2</v>
      </c>
      <c r="N39" s="57"/>
      <c r="O39" s="56">
        <v>0.108</v>
      </c>
      <c r="P39" s="57"/>
      <c r="Q39" s="56">
        <v>9.2999999999999999E-2</v>
      </c>
      <c r="R39" s="57"/>
      <c r="S39" s="56">
        <v>0.10199999999999999</v>
      </c>
      <c r="T39" s="57"/>
      <c r="U39" s="56">
        <v>0.104</v>
      </c>
      <c r="V39" s="57"/>
      <c r="W39" s="56">
        <v>0.106</v>
      </c>
      <c r="X39" s="57"/>
      <c r="Y39" s="56">
        <v>0.121</v>
      </c>
      <c r="Z39" s="57"/>
    </row>
    <row r="40" spans="1:34" ht="12.6" customHeight="1" x14ac:dyDescent="0.2">
      <c r="A40" s="47" t="s">
        <v>317</v>
      </c>
      <c r="B40" s="46"/>
      <c r="C40" s="56">
        <v>0.20300000000000001</v>
      </c>
      <c r="D40" s="46"/>
      <c r="E40" s="56">
        <v>0.215</v>
      </c>
      <c r="F40" s="46"/>
      <c r="G40" s="56">
        <v>0.20799999999999999</v>
      </c>
      <c r="I40" s="56">
        <v>0.16200000000000001</v>
      </c>
      <c r="J40" s="46"/>
      <c r="K40" s="56">
        <v>0.20599999999999999</v>
      </c>
      <c r="M40" s="56">
        <v>0.20399999999999999</v>
      </c>
      <c r="N40" s="57"/>
      <c r="O40" s="56">
        <v>0.23499999999999999</v>
      </c>
      <c r="P40" s="57"/>
      <c r="Q40" s="56">
        <v>0.20399999999999999</v>
      </c>
      <c r="R40" s="57"/>
      <c r="S40" s="56">
        <v>0.222</v>
      </c>
      <c r="T40" s="57"/>
      <c r="U40" s="56">
        <v>0.219</v>
      </c>
      <c r="V40" s="57"/>
      <c r="W40" s="56">
        <v>0.219</v>
      </c>
      <c r="X40" s="57"/>
      <c r="Y40" s="56">
        <v>0.25900000000000001</v>
      </c>
      <c r="Z40" s="57"/>
    </row>
    <row r="41" spans="1:34" ht="12.6" customHeight="1" x14ac:dyDescent="0.2">
      <c r="A41" s="47" t="s">
        <v>50</v>
      </c>
      <c r="B41" s="46"/>
      <c r="C41" s="54">
        <v>0.36</v>
      </c>
      <c r="D41" s="46"/>
      <c r="E41" s="54">
        <v>0.36</v>
      </c>
      <c r="F41" s="46"/>
      <c r="G41" s="54">
        <v>0.37</v>
      </c>
      <c r="I41" s="54">
        <v>0.34</v>
      </c>
      <c r="J41" s="46"/>
      <c r="K41" s="54">
        <v>0.33</v>
      </c>
      <c r="M41" s="54">
        <v>0.34</v>
      </c>
      <c r="N41" s="55"/>
      <c r="O41" s="54">
        <v>0.36</v>
      </c>
      <c r="P41" s="55"/>
      <c r="Q41" s="54">
        <v>0.34</v>
      </c>
      <c r="R41" s="55"/>
      <c r="S41" s="54">
        <v>0.34</v>
      </c>
      <c r="T41" s="55"/>
      <c r="U41" s="54">
        <v>0.35</v>
      </c>
      <c r="V41" s="55"/>
      <c r="W41" s="54">
        <v>0.36</v>
      </c>
      <c r="X41" s="55"/>
      <c r="Y41" s="54">
        <v>0.39</v>
      </c>
      <c r="Z41" s="55"/>
    </row>
    <row r="42" spans="1:34" ht="12.6" customHeight="1" x14ac:dyDescent="0.2">
      <c r="A42" s="58"/>
      <c r="B42" s="58"/>
      <c r="C42" s="58"/>
      <c r="D42" s="58"/>
      <c r="E42" s="58"/>
      <c r="F42" s="58"/>
      <c r="G42" s="58"/>
      <c r="H42" s="58"/>
      <c r="I42" s="58"/>
      <c r="J42" s="58"/>
      <c r="K42" s="58"/>
      <c r="L42" s="58"/>
      <c r="M42" s="58"/>
      <c r="N42" s="58"/>
      <c r="O42" s="58"/>
      <c r="P42" s="58"/>
      <c r="Q42" s="58"/>
      <c r="R42" s="58"/>
      <c r="S42" s="58"/>
      <c r="T42" s="58"/>
      <c r="U42" s="58"/>
      <c r="V42" s="58"/>
      <c r="W42" s="58"/>
      <c r="X42" s="58"/>
      <c r="Y42" s="58"/>
    </row>
    <row r="43" spans="1:34" ht="12.6" customHeight="1" x14ac:dyDescent="0.2">
      <c r="A43" s="249" t="s">
        <v>51</v>
      </c>
      <c r="B43" s="250"/>
      <c r="C43" s="250"/>
      <c r="D43" s="250"/>
      <c r="E43" s="250"/>
      <c r="F43" s="250"/>
      <c r="G43" s="250"/>
      <c r="H43" s="250"/>
      <c r="I43" s="250"/>
      <c r="J43" s="250"/>
      <c r="K43" s="250"/>
      <c r="L43" s="250"/>
      <c r="M43" s="250"/>
      <c r="N43" s="250"/>
      <c r="O43" s="250"/>
      <c r="P43" s="250"/>
      <c r="Q43" s="250"/>
      <c r="R43" s="250"/>
      <c r="S43" s="250"/>
      <c r="T43" s="250"/>
      <c r="U43" s="250"/>
      <c r="V43" s="251"/>
      <c r="W43" s="251"/>
      <c r="X43" s="250"/>
      <c r="Y43" s="250"/>
      <c r="Z43" s="59"/>
      <c r="AA43" s="59"/>
    </row>
    <row r="44" spans="1:34" ht="12.6" customHeight="1" x14ac:dyDescent="0.2">
      <c r="A44" s="249" t="s">
        <v>52</v>
      </c>
      <c r="B44" s="250"/>
      <c r="C44" s="250"/>
      <c r="D44" s="250"/>
      <c r="E44" s="250"/>
      <c r="F44" s="250"/>
      <c r="G44" s="250"/>
      <c r="H44" s="250"/>
      <c r="I44" s="250"/>
      <c r="J44" s="250"/>
      <c r="K44" s="250"/>
      <c r="L44" s="250"/>
      <c r="M44" s="250"/>
      <c r="N44" s="250"/>
      <c r="O44" s="250"/>
      <c r="P44" s="250"/>
      <c r="Q44" s="250"/>
      <c r="R44" s="250"/>
      <c r="S44" s="250"/>
      <c r="T44" s="250"/>
      <c r="U44" s="250"/>
      <c r="V44" s="251"/>
      <c r="W44" s="251"/>
      <c r="X44" s="250"/>
      <c r="Y44" s="250"/>
      <c r="Z44" s="59"/>
      <c r="AA44" s="59"/>
    </row>
    <row r="45" spans="1:34" ht="57.75" customHeight="1" x14ac:dyDescent="0.2">
      <c r="A45" s="246" t="s">
        <v>378</v>
      </c>
      <c r="B45" s="247"/>
      <c r="C45" s="247"/>
      <c r="D45" s="247"/>
      <c r="E45" s="247"/>
      <c r="F45" s="247"/>
      <c r="G45" s="247"/>
      <c r="H45" s="247"/>
      <c r="I45" s="247"/>
      <c r="J45" s="247"/>
      <c r="K45" s="247"/>
      <c r="L45" s="247"/>
      <c r="M45" s="247"/>
      <c r="N45" s="247"/>
      <c r="O45" s="247"/>
      <c r="P45" s="247"/>
      <c r="Q45" s="247"/>
      <c r="R45" s="247"/>
      <c r="S45" s="247"/>
      <c r="T45" s="247"/>
      <c r="U45" s="247"/>
      <c r="V45" s="248"/>
      <c r="W45" s="248"/>
      <c r="X45" s="247"/>
      <c r="Y45" s="247"/>
      <c r="Z45" s="59"/>
      <c r="AA45" s="59"/>
      <c r="AB45" s="59"/>
      <c r="AC45" s="59"/>
      <c r="AD45" s="59"/>
      <c r="AE45" s="59"/>
      <c r="AF45" s="59"/>
      <c r="AG45" s="59"/>
      <c r="AH45" s="59"/>
    </row>
    <row r="46" spans="1:34" ht="56.25" customHeight="1" x14ac:dyDescent="0.2">
      <c r="A46" s="249" t="s">
        <v>374</v>
      </c>
      <c r="B46" s="250"/>
      <c r="C46" s="250"/>
      <c r="D46" s="250"/>
      <c r="E46" s="250"/>
      <c r="F46" s="250"/>
      <c r="G46" s="250"/>
      <c r="H46" s="250"/>
      <c r="I46" s="250"/>
      <c r="J46" s="250"/>
      <c r="K46" s="250"/>
      <c r="L46" s="250"/>
      <c r="M46" s="250"/>
      <c r="N46" s="250"/>
      <c r="O46" s="250"/>
      <c r="P46" s="250"/>
      <c r="Q46" s="250"/>
      <c r="R46" s="250"/>
      <c r="S46" s="250"/>
      <c r="T46" s="250"/>
      <c r="U46" s="250"/>
      <c r="V46" s="251"/>
      <c r="W46" s="251"/>
      <c r="X46" s="250"/>
      <c r="Y46" s="250"/>
      <c r="Z46" s="59"/>
      <c r="AA46" s="59"/>
    </row>
    <row r="47" spans="1:34" ht="12.6" customHeight="1" x14ac:dyDescent="0.2">
      <c r="A47" s="249" t="s">
        <v>53</v>
      </c>
      <c r="B47" s="250"/>
      <c r="C47" s="250"/>
      <c r="D47" s="250"/>
      <c r="E47" s="250"/>
      <c r="F47" s="250"/>
      <c r="G47" s="250"/>
      <c r="H47" s="250"/>
      <c r="I47" s="250"/>
      <c r="J47" s="252"/>
      <c r="K47" s="252"/>
      <c r="L47" s="252"/>
      <c r="M47" s="252"/>
      <c r="N47" s="252"/>
      <c r="O47" s="252"/>
      <c r="P47" s="252"/>
      <c r="Q47" s="252"/>
      <c r="R47" s="252"/>
      <c r="S47" s="252"/>
      <c r="T47" s="251"/>
      <c r="U47" s="251"/>
      <c r="V47" s="251"/>
      <c r="W47" s="251"/>
      <c r="X47" s="252"/>
      <c r="Y47" s="252"/>
      <c r="Z47" s="59"/>
      <c r="AA47" s="59"/>
      <c r="AB47" s="59"/>
      <c r="AC47" s="59"/>
      <c r="AD47" s="59"/>
      <c r="AE47" s="59"/>
      <c r="AF47" s="59"/>
      <c r="AG47" s="59"/>
      <c r="AH47" s="59"/>
    </row>
    <row r="48" spans="1:34" ht="12.6" customHeight="1" x14ac:dyDescent="0.2">
      <c r="A48" s="252"/>
      <c r="B48" s="250"/>
      <c r="C48" s="250"/>
      <c r="D48" s="250"/>
      <c r="E48" s="250"/>
      <c r="F48" s="250"/>
      <c r="G48" s="250"/>
      <c r="H48" s="250"/>
      <c r="I48" s="250"/>
      <c r="J48" s="252"/>
      <c r="K48" s="252"/>
      <c r="L48" s="252"/>
      <c r="M48" s="252"/>
      <c r="N48" s="252"/>
      <c r="O48" s="252"/>
      <c r="P48" s="252"/>
      <c r="Q48" s="252"/>
      <c r="R48" s="252"/>
      <c r="S48" s="252"/>
      <c r="T48" s="252"/>
      <c r="U48" s="252"/>
      <c r="V48" s="252"/>
      <c r="W48" s="252"/>
      <c r="X48" s="252"/>
      <c r="Y48" s="252"/>
    </row>
    <row r="49" spans="1:26" ht="12.6" customHeight="1" x14ac:dyDescent="0.2">
      <c r="A49" s="252"/>
      <c r="B49" s="250"/>
      <c r="C49" s="250"/>
      <c r="D49" s="250"/>
      <c r="E49" s="250"/>
      <c r="F49" s="250"/>
      <c r="G49" s="250"/>
      <c r="H49" s="250"/>
      <c r="I49" s="250"/>
      <c r="J49" s="252"/>
      <c r="K49" s="252"/>
      <c r="L49" s="252"/>
      <c r="M49" s="252"/>
      <c r="N49" s="252"/>
      <c r="O49" s="252"/>
      <c r="P49" s="252"/>
      <c r="Q49" s="252"/>
      <c r="R49" s="252"/>
      <c r="S49" s="252"/>
      <c r="T49" s="252"/>
      <c r="U49" s="252"/>
      <c r="V49" s="252"/>
      <c r="W49" s="252"/>
      <c r="X49" s="252"/>
      <c r="Y49" s="252"/>
    </row>
    <row r="50" spans="1:26" ht="12.6" customHeight="1" x14ac:dyDescent="0.2">
      <c r="A50" s="46"/>
      <c r="B50" s="46"/>
      <c r="C50" s="46"/>
      <c r="D50" s="46"/>
      <c r="E50" s="46"/>
      <c r="F50" s="46"/>
      <c r="G50" s="46"/>
      <c r="H50" s="46"/>
      <c r="I50" s="46"/>
      <c r="J50" s="46"/>
      <c r="K50" s="46"/>
      <c r="L50" s="46"/>
      <c r="M50" s="46"/>
      <c r="N50" s="46"/>
      <c r="O50" s="46"/>
      <c r="P50" s="46"/>
      <c r="Q50" s="46"/>
      <c r="R50" s="46"/>
      <c r="S50" s="46"/>
      <c r="T50" s="46"/>
      <c r="U50" s="46"/>
      <c r="V50" s="46"/>
      <c r="W50" s="46"/>
      <c r="X50" s="46"/>
      <c r="Y50" s="46"/>
      <c r="Z50" s="46"/>
    </row>
    <row r="51" spans="1:26" ht="12.6" customHeight="1" x14ac:dyDescent="0.2">
      <c r="A51" s="46"/>
      <c r="B51" s="46"/>
      <c r="C51" s="46"/>
      <c r="D51" s="46"/>
      <c r="E51" s="46"/>
      <c r="F51" s="46"/>
      <c r="G51" s="46"/>
      <c r="H51" s="46"/>
      <c r="I51" s="46"/>
      <c r="J51" s="46"/>
      <c r="K51" s="46"/>
      <c r="L51" s="46"/>
      <c r="M51" s="46"/>
      <c r="N51" s="46"/>
      <c r="O51" s="46"/>
      <c r="P51" s="46"/>
      <c r="Q51" s="46"/>
      <c r="R51" s="46"/>
      <c r="S51" s="46"/>
      <c r="T51" s="46"/>
      <c r="U51" s="46"/>
      <c r="V51" s="46"/>
      <c r="W51" s="46"/>
      <c r="X51" s="46"/>
      <c r="Y51" s="46"/>
      <c r="Z51" s="46"/>
    </row>
    <row r="52" spans="1:26" ht="12.6" customHeight="1" x14ac:dyDescent="0.2">
      <c r="A52" s="46"/>
      <c r="B52" s="46"/>
      <c r="C52" s="46"/>
      <c r="D52" s="46"/>
      <c r="E52" s="46"/>
      <c r="F52" s="46"/>
      <c r="G52" s="46"/>
      <c r="H52" s="46"/>
      <c r="I52" s="46"/>
      <c r="J52" s="46"/>
      <c r="K52" s="46"/>
      <c r="L52" s="46"/>
      <c r="M52" s="46"/>
      <c r="N52" s="46"/>
      <c r="O52" s="46"/>
      <c r="P52" s="46"/>
      <c r="Q52" s="46"/>
      <c r="R52" s="46"/>
      <c r="S52" s="46"/>
      <c r="T52" s="46"/>
      <c r="U52" s="46"/>
      <c r="V52" s="46"/>
      <c r="W52" s="46"/>
      <c r="X52" s="46"/>
      <c r="Y52" s="46"/>
      <c r="Z52" s="46"/>
    </row>
    <row r="53" spans="1:26" ht="12.6" customHeight="1" x14ac:dyDescent="0.2">
      <c r="A53" s="46"/>
      <c r="B53" s="46"/>
      <c r="C53" s="46"/>
      <c r="D53" s="46"/>
      <c r="E53" s="46"/>
      <c r="F53" s="46"/>
      <c r="G53" s="46"/>
      <c r="H53" s="46"/>
      <c r="I53" s="46"/>
      <c r="J53" s="46"/>
      <c r="K53" s="46"/>
      <c r="L53" s="46"/>
      <c r="M53" s="46"/>
      <c r="N53" s="46"/>
      <c r="O53" s="46"/>
      <c r="P53" s="46"/>
      <c r="Q53" s="46"/>
      <c r="R53" s="46"/>
      <c r="S53" s="46"/>
      <c r="T53" s="46"/>
      <c r="U53" s="46"/>
      <c r="V53" s="46"/>
      <c r="W53" s="46"/>
      <c r="X53" s="46"/>
      <c r="Y53" s="46"/>
      <c r="Z53" s="46"/>
    </row>
    <row r="54" spans="1:26" ht="12.6" customHeight="1" x14ac:dyDescent="0.2">
      <c r="A54" s="46"/>
      <c r="B54" s="46"/>
      <c r="C54" s="46"/>
      <c r="D54" s="46"/>
      <c r="E54" s="46"/>
      <c r="F54" s="46"/>
      <c r="G54" s="46"/>
      <c r="H54" s="46"/>
      <c r="I54" s="46"/>
      <c r="J54" s="46"/>
      <c r="K54" s="46"/>
      <c r="L54" s="46"/>
      <c r="M54" s="46"/>
      <c r="N54" s="46"/>
      <c r="O54" s="46"/>
      <c r="P54" s="46"/>
      <c r="Q54" s="46"/>
      <c r="R54" s="46"/>
      <c r="S54" s="46"/>
      <c r="T54" s="46"/>
      <c r="U54" s="46"/>
      <c r="V54" s="46"/>
      <c r="W54" s="46"/>
      <c r="X54" s="46"/>
      <c r="Y54" s="46"/>
      <c r="Z54" s="46"/>
    </row>
    <row r="55" spans="1:26" ht="12.6" customHeight="1" x14ac:dyDescent="0.2">
      <c r="A55" s="58"/>
      <c r="B55" s="46"/>
      <c r="C55" s="46"/>
      <c r="D55" s="46"/>
      <c r="E55" s="46"/>
      <c r="F55" s="46"/>
      <c r="G55" s="46"/>
      <c r="H55" s="46"/>
      <c r="I55" s="46"/>
      <c r="J55" s="46"/>
      <c r="K55" s="46"/>
      <c r="L55" s="58"/>
      <c r="M55" s="58"/>
      <c r="N55" s="58"/>
      <c r="O55" s="58"/>
      <c r="P55" s="58"/>
      <c r="Q55" s="58"/>
      <c r="R55" s="58"/>
      <c r="S55" s="58"/>
      <c r="T55" s="58"/>
      <c r="U55" s="58"/>
      <c r="V55" s="58"/>
      <c r="W55" s="58"/>
      <c r="X55" s="58"/>
      <c r="Y55" s="58"/>
      <c r="Z55" s="46"/>
    </row>
    <row r="56" spans="1:26" ht="12.6" customHeight="1" x14ac:dyDescent="0.2">
      <c r="A56" s="46"/>
      <c r="B56" s="46"/>
      <c r="C56" s="46"/>
      <c r="D56" s="46"/>
      <c r="E56" s="46"/>
      <c r="F56" s="46"/>
      <c r="G56" s="46"/>
      <c r="H56" s="46"/>
      <c r="I56" s="46"/>
      <c r="J56" s="46"/>
      <c r="K56" s="46"/>
      <c r="L56" s="46"/>
      <c r="M56" s="46"/>
      <c r="N56" s="46"/>
      <c r="O56" s="46"/>
      <c r="P56" s="46"/>
      <c r="Q56" s="46"/>
      <c r="R56" s="46"/>
      <c r="S56" s="46"/>
      <c r="T56" s="46"/>
      <c r="U56" s="46"/>
      <c r="V56" s="46"/>
      <c r="W56" s="46"/>
      <c r="X56" s="46"/>
      <c r="Y56" s="46"/>
      <c r="Z56" s="46"/>
    </row>
    <row r="57" spans="1:26" ht="12.6" customHeight="1" x14ac:dyDescent="0.2">
      <c r="A57" s="46"/>
      <c r="B57" s="46"/>
      <c r="C57" s="46"/>
      <c r="D57" s="46"/>
      <c r="E57" s="46"/>
      <c r="F57" s="46"/>
      <c r="G57" s="46"/>
      <c r="H57" s="46"/>
      <c r="I57" s="46"/>
      <c r="J57" s="46"/>
      <c r="K57" s="46"/>
      <c r="L57" s="46"/>
      <c r="M57" s="46"/>
      <c r="N57" s="46"/>
      <c r="O57" s="46"/>
      <c r="P57" s="46"/>
      <c r="Q57" s="46"/>
      <c r="R57" s="46"/>
      <c r="S57" s="46"/>
      <c r="T57" s="46"/>
      <c r="U57" s="46"/>
      <c r="V57" s="46"/>
      <c r="W57" s="46"/>
      <c r="X57" s="46"/>
      <c r="Y57" s="46"/>
      <c r="Z57" s="46"/>
    </row>
    <row r="58" spans="1:26" ht="12.6" customHeight="1" x14ac:dyDescent="0.2">
      <c r="A58" s="46"/>
      <c r="B58" s="46"/>
      <c r="C58" s="46"/>
      <c r="D58" s="46"/>
      <c r="E58" s="46"/>
      <c r="F58" s="46"/>
      <c r="G58" s="46"/>
      <c r="H58" s="46"/>
      <c r="I58" s="46"/>
      <c r="J58" s="46"/>
      <c r="K58" s="46"/>
      <c r="L58" s="46"/>
      <c r="M58" s="46"/>
      <c r="N58" s="46"/>
      <c r="O58" s="46"/>
      <c r="P58" s="46"/>
      <c r="Q58" s="46"/>
      <c r="R58" s="46"/>
      <c r="S58" s="46"/>
      <c r="T58" s="46"/>
      <c r="U58" s="46"/>
      <c r="V58" s="46"/>
      <c r="W58" s="46"/>
      <c r="X58" s="46"/>
      <c r="Y58" s="46"/>
      <c r="Z58" s="46"/>
    </row>
    <row r="59" spans="1:26" ht="12.6" customHeight="1" x14ac:dyDescent="0.2">
      <c r="A59" s="46"/>
      <c r="B59" s="46"/>
      <c r="C59" s="46"/>
      <c r="D59" s="46"/>
      <c r="E59" s="46"/>
      <c r="F59" s="46"/>
      <c r="G59" s="46"/>
      <c r="H59" s="46"/>
      <c r="I59" s="46"/>
      <c r="J59" s="46"/>
      <c r="K59" s="46"/>
      <c r="L59" s="46"/>
      <c r="M59" s="46"/>
      <c r="N59" s="46"/>
      <c r="O59" s="46"/>
      <c r="P59" s="46"/>
      <c r="Q59" s="46"/>
      <c r="R59" s="46"/>
      <c r="S59" s="46"/>
      <c r="T59" s="46"/>
      <c r="U59" s="46"/>
      <c r="V59" s="46"/>
      <c r="W59" s="46"/>
      <c r="X59" s="46"/>
      <c r="Y59" s="46"/>
      <c r="Z59" s="46"/>
    </row>
    <row r="60" spans="1:26" ht="12.6" customHeight="1" x14ac:dyDescent="0.2">
      <c r="A60" s="46"/>
      <c r="B60" s="46"/>
      <c r="C60" s="46"/>
      <c r="D60" s="46"/>
      <c r="E60" s="46"/>
      <c r="F60" s="46"/>
      <c r="G60" s="46"/>
      <c r="H60" s="46"/>
      <c r="I60" s="46"/>
      <c r="J60" s="46"/>
      <c r="K60" s="46"/>
      <c r="L60" s="46"/>
      <c r="M60" s="46"/>
      <c r="N60" s="46"/>
      <c r="O60" s="46"/>
      <c r="P60" s="46"/>
      <c r="Q60" s="46"/>
      <c r="R60" s="46"/>
      <c r="S60" s="46"/>
      <c r="T60" s="46"/>
      <c r="U60" s="46"/>
      <c r="V60" s="46"/>
      <c r="W60" s="46"/>
      <c r="X60" s="46"/>
      <c r="Y60" s="46"/>
      <c r="Z60" s="46"/>
    </row>
    <row r="61" spans="1:26" ht="12.6" customHeight="1" x14ac:dyDescent="0.2">
      <c r="A61" s="46"/>
      <c r="B61" s="46"/>
      <c r="C61" s="46"/>
      <c r="D61" s="46"/>
      <c r="E61" s="46"/>
      <c r="F61" s="46"/>
      <c r="G61" s="46"/>
      <c r="H61" s="46"/>
      <c r="I61" s="46"/>
      <c r="J61" s="46"/>
      <c r="K61" s="46"/>
      <c r="L61" s="46"/>
      <c r="M61" s="46"/>
      <c r="N61" s="46"/>
      <c r="O61" s="46"/>
      <c r="P61" s="46"/>
      <c r="Q61" s="46"/>
      <c r="R61" s="46"/>
      <c r="S61" s="46"/>
      <c r="T61" s="46"/>
      <c r="U61" s="46"/>
      <c r="V61" s="46"/>
      <c r="W61" s="46"/>
      <c r="X61" s="46"/>
      <c r="Y61" s="46"/>
      <c r="Z61" s="46"/>
    </row>
    <row r="62" spans="1:26" ht="12.6" customHeight="1" x14ac:dyDescent="0.2">
      <c r="A62" s="46"/>
      <c r="B62" s="46"/>
      <c r="C62" s="46"/>
      <c r="D62" s="46"/>
      <c r="E62" s="46"/>
      <c r="F62" s="46"/>
      <c r="G62" s="46"/>
      <c r="H62" s="46"/>
      <c r="I62" s="46"/>
      <c r="J62" s="46"/>
      <c r="K62" s="46"/>
      <c r="L62" s="46"/>
      <c r="M62" s="46"/>
      <c r="N62" s="46"/>
      <c r="O62" s="46"/>
      <c r="P62" s="46"/>
      <c r="Q62" s="46"/>
      <c r="R62" s="46"/>
      <c r="S62" s="46"/>
      <c r="T62" s="46"/>
      <c r="U62" s="46"/>
      <c r="V62" s="46"/>
      <c r="W62" s="46"/>
      <c r="X62" s="46"/>
      <c r="Y62" s="46"/>
      <c r="Z62" s="46"/>
    </row>
    <row r="63" spans="1:26" ht="12.6" customHeight="1" x14ac:dyDescent="0.2">
      <c r="A63" s="46"/>
      <c r="B63" s="46"/>
      <c r="C63" s="46"/>
      <c r="D63" s="46"/>
      <c r="E63" s="46"/>
      <c r="F63" s="46"/>
      <c r="G63" s="46"/>
      <c r="H63" s="46"/>
      <c r="I63" s="46"/>
      <c r="J63" s="46"/>
      <c r="K63" s="46"/>
      <c r="L63" s="46"/>
      <c r="M63" s="46"/>
      <c r="N63" s="46"/>
      <c r="O63" s="46"/>
      <c r="P63" s="46"/>
      <c r="Q63" s="46"/>
      <c r="R63" s="46"/>
      <c r="S63" s="46"/>
      <c r="T63" s="46"/>
      <c r="U63" s="46"/>
      <c r="V63" s="46"/>
      <c r="W63" s="46"/>
      <c r="X63" s="46"/>
      <c r="Y63" s="46"/>
      <c r="Z63" s="46"/>
    </row>
    <row r="64" spans="1:26" ht="12.6" customHeight="1" x14ac:dyDescent="0.2">
      <c r="A64" s="46"/>
      <c r="B64" s="46"/>
      <c r="C64" s="46"/>
      <c r="D64" s="46"/>
      <c r="E64" s="46"/>
      <c r="F64" s="46"/>
      <c r="G64" s="46"/>
      <c r="H64" s="46"/>
      <c r="I64" s="46"/>
      <c r="J64" s="46"/>
      <c r="K64" s="46"/>
      <c r="L64" s="46"/>
      <c r="M64" s="46"/>
      <c r="N64" s="46"/>
      <c r="O64" s="46"/>
      <c r="P64" s="46"/>
      <c r="Q64" s="46"/>
      <c r="R64" s="46"/>
      <c r="S64" s="46"/>
      <c r="T64" s="46"/>
      <c r="U64" s="46"/>
      <c r="V64" s="46"/>
      <c r="W64" s="46"/>
      <c r="X64" s="46"/>
      <c r="Y64" s="46"/>
      <c r="Z64" s="46"/>
    </row>
    <row r="65" spans="1:26" ht="12.6" customHeight="1" x14ac:dyDescent="0.2">
      <c r="A65" s="46"/>
      <c r="B65" s="46"/>
      <c r="C65" s="46"/>
      <c r="D65" s="46"/>
      <c r="E65" s="46"/>
      <c r="F65" s="46"/>
      <c r="G65" s="46"/>
      <c r="H65" s="46"/>
      <c r="I65" s="46"/>
      <c r="J65" s="46"/>
      <c r="K65" s="46"/>
      <c r="L65" s="46"/>
      <c r="M65" s="46"/>
      <c r="N65" s="46"/>
      <c r="O65" s="46"/>
      <c r="P65" s="46"/>
      <c r="Q65" s="46"/>
      <c r="R65" s="46"/>
      <c r="S65" s="46"/>
      <c r="T65" s="46"/>
      <c r="U65" s="46"/>
      <c r="V65" s="46"/>
      <c r="W65" s="46"/>
      <c r="X65" s="46"/>
      <c r="Y65" s="46"/>
      <c r="Z65" s="46"/>
    </row>
    <row r="66" spans="1:26" ht="12.6" customHeight="1" x14ac:dyDescent="0.2">
      <c r="A66" s="46"/>
      <c r="B66" s="46"/>
      <c r="C66" s="46"/>
      <c r="D66" s="46"/>
      <c r="E66" s="46"/>
      <c r="F66" s="46"/>
      <c r="G66" s="46"/>
      <c r="H66" s="46"/>
      <c r="I66" s="46"/>
      <c r="J66" s="46"/>
      <c r="K66" s="46"/>
      <c r="L66" s="46"/>
      <c r="M66" s="46"/>
      <c r="N66" s="46"/>
      <c r="O66" s="46"/>
      <c r="P66" s="46"/>
      <c r="Q66" s="46"/>
      <c r="R66" s="46"/>
      <c r="S66" s="46"/>
      <c r="T66" s="46"/>
      <c r="U66" s="46"/>
      <c r="V66" s="46"/>
      <c r="W66" s="46"/>
      <c r="X66" s="46"/>
      <c r="Y66" s="46"/>
      <c r="Z66" s="46"/>
    </row>
    <row r="67" spans="1:26" ht="12.6" customHeight="1" x14ac:dyDescent="0.2">
      <c r="A67" s="46"/>
      <c r="B67" s="46"/>
      <c r="C67" s="46"/>
      <c r="D67" s="46"/>
      <c r="E67" s="46"/>
      <c r="F67" s="46"/>
      <c r="G67" s="46"/>
      <c r="H67" s="46"/>
      <c r="I67" s="46"/>
      <c r="J67" s="46"/>
      <c r="K67" s="46"/>
      <c r="L67" s="46"/>
      <c r="M67" s="46"/>
      <c r="N67" s="46"/>
      <c r="O67" s="46"/>
      <c r="P67" s="46"/>
      <c r="Q67" s="46"/>
      <c r="R67" s="46"/>
      <c r="S67" s="46"/>
      <c r="T67" s="46"/>
      <c r="U67" s="46"/>
      <c r="V67" s="46"/>
      <c r="W67" s="46"/>
      <c r="X67" s="46"/>
      <c r="Y67" s="46"/>
      <c r="Z67" s="46"/>
    </row>
    <row r="68" spans="1:26" ht="12.6" customHeight="1" x14ac:dyDescent="0.2">
      <c r="A68" s="46"/>
      <c r="B68" s="46"/>
      <c r="C68" s="46"/>
      <c r="D68" s="46"/>
      <c r="E68" s="46"/>
      <c r="F68" s="46"/>
      <c r="G68" s="46"/>
      <c r="H68" s="46"/>
      <c r="I68" s="46"/>
      <c r="J68" s="46"/>
      <c r="K68" s="46"/>
      <c r="L68" s="46"/>
      <c r="M68" s="46"/>
      <c r="N68" s="46"/>
      <c r="O68" s="46"/>
      <c r="P68" s="46"/>
      <c r="Q68" s="46"/>
      <c r="R68" s="46"/>
      <c r="S68" s="46"/>
      <c r="T68" s="46"/>
      <c r="U68" s="46"/>
      <c r="V68" s="46"/>
      <c r="W68" s="46"/>
      <c r="X68" s="46"/>
      <c r="Y68" s="46"/>
      <c r="Z68" s="46"/>
    </row>
    <row r="69" spans="1:26" ht="12.6" customHeight="1" x14ac:dyDescent="0.2">
      <c r="A69" s="46"/>
      <c r="B69" s="46"/>
      <c r="C69" s="46"/>
      <c r="D69" s="46"/>
      <c r="E69" s="46"/>
      <c r="F69" s="46"/>
      <c r="G69" s="46"/>
      <c r="H69" s="46"/>
      <c r="I69" s="46"/>
      <c r="J69" s="46"/>
      <c r="K69" s="46"/>
      <c r="L69" s="46"/>
      <c r="M69" s="46"/>
      <c r="N69" s="46"/>
      <c r="O69" s="46"/>
      <c r="P69" s="46"/>
      <c r="Q69" s="46"/>
      <c r="R69" s="46"/>
      <c r="S69" s="46"/>
      <c r="T69" s="46"/>
      <c r="U69" s="46"/>
      <c r="V69" s="46"/>
      <c r="W69" s="46"/>
      <c r="X69" s="46"/>
      <c r="Y69" s="46"/>
      <c r="Z69" s="46"/>
    </row>
    <row r="70" spans="1:26" ht="12.6" customHeight="1" x14ac:dyDescent="0.2">
      <c r="A70" s="46"/>
      <c r="B70" s="46"/>
      <c r="C70" s="46"/>
      <c r="D70" s="46"/>
      <c r="E70" s="46"/>
      <c r="F70" s="46"/>
      <c r="G70" s="46"/>
      <c r="H70" s="46"/>
      <c r="I70" s="46"/>
      <c r="J70" s="46"/>
      <c r="K70" s="46"/>
      <c r="L70" s="46"/>
      <c r="M70" s="46"/>
      <c r="N70" s="46"/>
      <c r="O70" s="46"/>
      <c r="P70" s="46"/>
      <c r="Q70" s="46"/>
      <c r="R70" s="46"/>
      <c r="S70" s="46"/>
      <c r="T70" s="46"/>
      <c r="U70" s="46"/>
      <c r="V70" s="46"/>
      <c r="W70" s="46"/>
      <c r="X70" s="46"/>
      <c r="Y70" s="46"/>
      <c r="Z70" s="46"/>
    </row>
    <row r="71" spans="1:26" ht="12.6" customHeight="1" x14ac:dyDescent="0.2">
      <c r="A71" s="46"/>
      <c r="B71" s="46"/>
      <c r="C71" s="46"/>
      <c r="D71" s="46"/>
      <c r="E71" s="46"/>
      <c r="F71" s="46"/>
      <c r="G71" s="46"/>
      <c r="H71" s="46"/>
      <c r="I71" s="46"/>
      <c r="J71" s="46"/>
      <c r="K71" s="46"/>
      <c r="L71" s="46"/>
      <c r="M71" s="46"/>
      <c r="N71" s="46"/>
      <c r="O71" s="46"/>
      <c r="P71" s="46"/>
      <c r="Q71" s="46"/>
      <c r="R71" s="46"/>
      <c r="S71" s="46"/>
      <c r="T71" s="46"/>
      <c r="U71" s="46"/>
      <c r="V71" s="46"/>
      <c r="W71" s="46"/>
      <c r="X71" s="46"/>
      <c r="Y71" s="46"/>
      <c r="Z71" s="46"/>
    </row>
    <row r="72" spans="1:26" ht="12.6" customHeight="1" x14ac:dyDescent="0.2">
      <c r="A72" s="46"/>
      <c r="B72" s="46"/>
      <c r="C72" s="46"/>
      <c r="D72" s="46"/>
      <c r="E72" s="46"/>
      <c r="F72" s="46"/>
      <c r="G72" s="46"/>
      <c r="H72" s="46"/>
      <c r="I72" s="46"/>
      <c r="J72" s="46"/>
      <c r="K72" s="46"/>
      <c r="L72" s="46"/>
      <c r="M72" s="46"/>
      <c r="N72" s="46"/>
      <c r="O72" s="46"/>
      <c r="P72" s="46"/>
      <c r="Q72" s="46"/>
      <c r="R72" s="46"/>
      <c r="S72" s="46"/>
      <c r="T72" s="46"/>
      <c r="U72" s="46"/>
      <c r="V72" s="46"/>
      <c r="W72" s="46"/>
      <c r="X72" s="46"/>
      <c r="Y72" s="46"/>
      <c r="Z72" s="46"/>
    </row>
    <row r="73" spans="1:26" ht="12.6" customHeight="1" x14ac:dyDescent="0.2">
      <c r="A73" s="46"/>
      <c r="B73" s="46"/>
      <c r="C73" s="46"/>
      <c r="D73" s="46"/>
      <c r="E73" s="46"/>
      <c r="F73" s="46"/>
      <c r="G73" s="46"/>
      <c r="H73" s="46"/>
      <c r="I73" s="46"/>
      <c r="J73" s="46"/>
      <c r="K73" s="46"/>
      <c r="L73" s="46"/>
      <c r="M73" s="46"/>
      <c r="N73" s="46"/>
      <c r="O73" s="46"/>
      <c r="P73" s="46"/>
      <c r="Q73" s="46"/>
      <c r="R73" s="46"/>
      <c r="S73" s="46"/>
      <c r="T73" s="46"/>
      <c r="U73" s="46"/>
      <c r="V73" s="46"/>
      <c r="W73" s="46"/>
      <c r="X73" s="46"/>
      <c r="Y73" s="46"/>
      <c r="Z73" s="46"/>
    </row>
    <row r="74" spans="1:26" ht="12.6" customHeight="1" x14ac:dyDescent="0.2">
      <c r="A74" s="46"/>
      <c r="B74" s="46"/>
      <c r="C74" s="46"/>
      <c r="D74" s="46"/>
      <c r="E74" s="46"/>
      <c r="F74" s="46"/>
      <c r="G74" s="46"/>
      <c r="H74" s="46"/>
      <c r="I74" s="46"/>
      <c r="J74" s="46"/>
      <c r="K74" s="46"/>
      <c r="L74" s="46"/>
      <c r="M74" s="46"/>
      <c r="N74" s="46"/>
      <c r="O74" s="46"/>
      <c r="P74" s="46"/>
      <c r="Q74" s="46"/>
      <c r="R74" s="46"/>
      <c r="S74" s="46"/>
      <c r="T74" s="46"/>
      <c r="U74" s="46"/>
      <c r="V74" s="46"/>
      <c r="W74" s="46"/>
      <c r="X74" s="46"/>
      <c r="Y74" s="46"/>
      <c r="Z74" s="46"/>
    </row>
    <row r="75" spans="1:26" ht="12.6" customHeight="1" x14ac:dyDescent="0.2">
      <c r="A75" s="46"/>
      <c r="B75" s="46"/>
      <c r="C75" s="46"/>
      <c r="D75" s="46"/>
      <c r="E75" s="46"/>
      <c r="F75" s="46"/>
      <c r="G75" s="46"/>
      <c r="H75" s="46"/>
      <c r="I75" s="46"/>
      <c r="J75" s="46"/>
      <c r="K75" s="46"/>
      <c r="L75" s="46"/>
      <c r="M75" s="46"/>
      <c r="N75" s="46"/>
      <c r="O75" s="46"/>
      <c r="P75" s="46"/>
      <c r="Q75" s="46"/>
      <c r="R75" s="46"/>
      <c r="S75" s="46"/>
      <c r="T75" s="46"/>
      <c r="U75" s="46"/>
      <c r="V75" s="46"/>
      <c r="W75" s="46"/>
      <c r="X75" s="46"/>
      <c r="Y75" s="46"/>
      <c r="Z75" s="46"/>
    </row>
    <row r="76" spans="1:26" ht="12.6" customHeight="1" x14ac:dyDescent="0.2">
      <c r="A76" s="46"/>
      <c r="B76" s="46"/>
      <c r="C76" s="46"/>
      <c r="D76" s="46"/>
      <c r="E76" s="46"/>
      <c r="F76" s="46"/>
      <c r="G76" s="46"/>
      <c r="H76" s="46"/>
      <c r="I76" s="46"/>
      <c r="J76" s="46"/>
      <c r="K76" s="46"/>
      <c r="L76" s="46"/>
      <c r="M76" s="46"/>
      <c r="N76" s="46"/>
      <c r="O76" s="46"/>
      <c r="P76" s="46"/>
      <c r="Q76" s="46"/>
      <c r="R76" s="46"/>
      <c r="S76" s="46"/>
      <c r="T76" s="46"/>
      <c r="U76" s="46"/>
      <c r="V76" s="46"/>
      <c r="W76" s="46"/>
      <c r="X76" s="46"/>
      <c r="Y76" s="46"/>
      <c r="Z76" s="46"/>
    </row>
    <row r="77" spans="1:26" ht="12.6" customHeight="1" x14ac:dyDescent="0.2">
      <c r="A77" s="46"/>
      <c r="B77" s="46"/>
      <c r="C77" s="46"/>
      <c r="D77" s="46"/>
      <c r="E77" s="46"/>
      <c r="F77" s="46"/>
      <c r="G77" s="46"/>
      <c r="H77" s="46"/>
      <c r="I77" s="46"/>
      <c r="J77" s="46"/>
      <c r="K77" s="46"/>
      <c r="L77" s="46"/>
      <c r="M77" s="46"/>
      <c r="N77" s="46"/>
      <c r="O77" s="46"/>
      <c r="P77" s="46"/>
      <c r="Q77" s="46"/>
      <c r="R77" s="46"/>
      <c r="S77" s="46"/>
      <c r="T77" s="46"/>
      <c r="U77" s="46"/>
      <c r="V77" s="46"/>
      <c r="W77" s="46"/>
      <c r="X77" s="46"/>
      <c r="Y77" s="46"/>
      <c r="Z77" s="46"/>
    </row>
  </sheetData>
  <mergeCells count="10">
    <mergeCell ref="C3:I3"/>
    <mergeCell ref="K3:Q3"/>
    <mergeCell ref="S3:Y3"/>
    <mergeCell ref="A43:Y43"/>
    <mergeCell ref="A44:Y44"/>
    <mergeCell ref="A45:Y45"/>
    <mergeCell ref="A46:Y46"/>
    <mergeCell ref="A47:Y47"/>
    <mergeCell ref="A48:Y48"/>
    <mergeCell ref="A49:Y49"/>
  </mergeCells>
  <pageMargins left="0.25" right="0.25" top="0.5" bottom="0.5" header="0" footer="0.25"/>
  <pageSetup scale="82" orientation="landscape"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J47"/>
  <sheetViews>
    <sheetView workbookViewId="0">
      <selection activeCell="C8" sqref="C8"/>
    </sheetView>
  </sheetViews>
  <sheetFormatPr defaultColWidth="21.5" defaultRowHeight="12.75" x14ac:dyDescent="0.2"/>
  <cols>
    <col min="1" max="1" width="51.6640625" bestFit="1" customWidth="1"/>
    <col min="2" max="2" width="0.6640625" customWidth="1"/>
    <col min="3" max="3" width="10.6640625" bestFit="1" customWidth="1"/>
    <col min="4" max="4" width="0.6640625" customWidth="1"/>
    <col min="5" max="5" width="10.6640625" bestFit="1" customWidth="1"/>
    <col min="6" max="6" width="0.6640625" customWidth="1"/>
    <col min="7" max="7" width="10.6640625" bestFit="1" customWidth="1"/>
    <col min="8" max="8" width="0.6640625" customWidth="1"/>
    <col min="9" max="9" width="10.6640625" bestFit="1" customWidth="1"/>
    <col min="10" max="10" width="0.6640625" customWidth="1"/>
    <col min="11" max="11" width="10.6640625" bestFit="1" customWidth="1"/>
    <col min="12" max="12" width="0.6640625" customWidth="1"/>
    <col min="13" max="13" width="10.6640625" bestFit="1" customWidth="1"/>
    <col min="14" max="14" width="0.6640625" customWidth="1"/>
    <col min="15" max="15" width="10.6640625" bestFit="1" customWidth="1"/>
    <col min="16" max="16" width="0.6640625" customWidth="1"/>
    <col min="17" max="17" width="10.6640625" bestFit="1" customWidth="1"/>
    <col min="18" max="18" width="0.6640625" customWidth="1"/>
    <col min="19" max="19" width="10.6640625" bestFit="1" customWidth="1"/>
    <col min="20" max="20" width="0.6640625" customWidth="1"/>
    <col min="21" max="21" width="10.6640625" bestFit="1" customWidth="1"/>
    <col min="22" max="22" width="0.6640625" customWidth="1"/>
    <col min="23" max="23" width="10.6640625" bestFit="1" customWidth="1"/>
    <col min="24" max="24" width="0.6640625" customWidth="1"/>
    <col min="25" max="25" width="10.6640625" bestFit="1" customWidth="1"/>
    <col min="26" max="26" width="0.6640625" customWidth="1"/>
    <col min="27" max="27" width="8.83203125" customWidth="1"/>
    <col min="28" max="28" width="0.6640625" customWidth="1"/>
    <col min="29" max="29" width="9.33203125" customWidth="1"/>
    <col min="30" max="30" width="0.6640625" customWidth="1"/>
    <col min="31" max="31" width="9.33203125" customWidth="1"/>
  </cols>
  <sheetData>
    <row r="1" spans="1:36" s="78" customFormat="1" x14ac:dyDescent="0.2">
      <c r="A1" s="260" t="s">
        <v>21</v>
      </c>
      <c r="B1" s="260"/>
      <c r="C1" s="77"/>
      <c r="D1" s="77"/>
      <c r="E1" s="77"/>
      <c r="F1" s="77"/>
      <c r="G1" s="77"/>
      <c r="H1" s="77"/>
      <c r="I1" s="77"/>
      <c r="J1" s="77"/>
      <c r="K1" s="77"/>
      <c r="L1" s="77"/>
      <c r="M1" s="77"/>
      <c r="N1" s="77"/>
      <c r="O1" s="77"/>
      <c r="P1" s="77"/>
      <c r="Q1" s="77"/>
      <c r="R1" s="77"/>
      <c r="S1" s="77"/>
      <c r="T1" s="77"/>
      <c r="U1" s="77"/>
      <c r="V1" s="77"/>
      <c r="W1" s="77"/>
      <c r="X1" s="77"/>
      <c r="Y1" s="77"/>
      <c r="Z1" s="77"/>
      <c r="AA1" s="77"/>
      <c r="AB1" s="77"/>
      <c r="AC1" s="77"/>
      <c r="AD1" s="77"/>
      <c r="AE1" s="77"/>
      <c r="AF1" s="77"/>
      <c r="AG1" s="77"/>
      <c r="AH1" s="77"/>
      <c r="AI1" s="77"/>
      <c r="AJ1" s="77"/>
    </row>
    <row r="2" spans="1:36" s="78" customFormat="1" x14ac:dyDescent="0.2">
      <c r="A2" s="260" t="s">
        <v>54</v>
      </c>
      <c r="B2" s="260"/>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row>
    <row r="3" spans="1:36" s="78" customFormat="1" x14ac:dyDescent="0.2">
      <c r="A3" s="77"/>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row>
    <row r="4" spans="1:36" s="78" customFormat="1" x14ac:dyDescent="0.2">
      <c r="A4" s="77"/>
      <c r="B4" s="77"/>
      <c r="C4" s="261">
        <v>2015</v>
      </c>
      <c r="D4" s="262"/>
      <c r="E4" s="262"/>
      <c r="F4" s="262"/>
      <c r="G4" s="262"/>
      <c r="H4" s="262"/>
      <c r="I4" s="262"/>
      <c r="J4" s="77"/>
      <c r="K4" s="261">
        <v>2016</v>
      </c>
      <c r="L4" s="262"/>
      <c r="M4" s="262"/>
      <c r="N4" s="262"/>
      <c r="O4" s="262"/>
      <c r="P4" s="262"/>
      <c r="Q4" s="262"/>
      <c r="R4" s="79"/>
      <c r="S4" s="263">
        <v>2017</v>
      </c>
      <c r="T4" s="263"/>
      <c r="U4" s="263"/>
      <c r="V4" s="263"/>
      <c r="W4" s="263"/>
      <c r="X4" s="260"/>
      <c r="Y4" s="260"/>
      <c r="Z4" s="79"/>
      <c r="AA4" s="79"/>
      <c r="AB4" s="77"/>
      <c r="AC4" s="79"/>
      <c r="AD4" s="79"/>
      <c r="AE4" s="77"/>
      <c r="AF4" s="77"/>
      <c r="AG4" s="77"/>
      <c r="AH4" s="77"/>
      <c r="AI4" s="77"/>
      <c r="AJ4" s="77"/>
    </row>
    <row r="5" spans="1:36" s="78" customFormat="1" x14ac:dyDescent="0.2">
      <c r="A5" s="80" t="s">
        <v>23</v>
      </c>
      <c r="B5" s="77"/>
      <c r="C5" s="81" t="s">
        <v>24</v>
      </c>
      <c r="D5" s="79"/>
      <c r="E5" s="81" t="s">
        <v>25</v>
      </c>
      <c r="F5" s="79"/>
      <c r="G5" s="81" t="s">
        <v>26</v>
      </c>
      <c r="H5" s="77"/>
      <c r="I5" s="82" t="s">
        <v>27</v>
      </c>
      <c r="J5" s="79"/>
      <c r="K5" s="82" t="s">
        <v>24</v>
      </c>
      <c r="L5" s="83"/>
      <c r="M5" s="82" t="s">
        <v>25</v>
      </c>
      <c r="N5" s="83"/>
      <c r="O5" s="82" t="s">
        <v>26</v>
      </c>
      <c r="P5" s="77"/>
      <c r="Q5" s="82" t="s">
        <v>27</v>
      </c>
      <c r="R5" s="79"/>
      <c r="S5" s="82" t="s">
        <v>24</v>
      </c>
      <c r="T5" s="83"/>
      <c r="U5" s="82" t="s">
        <v>25</v>
      </c>
      <c r="V5" s="83"/>
      <c r="W5" s="82" t="s">
        <v>26</v>
      </c>
      <c r="X5" s="83"/>
      <c r="Y5" s="82" t="s">
        <v>27</v>
      </c>
      <c r="Z5" s="77"/>
      <c r="AA5" s="77"/>
      <c r="AB5" s="77"/>
      <c r="AC5" s="77"/>
      <c r="AD5" s="79"/>
      <c r="AE5" s="77"/>
      <c r="AF5" s="77"/>
      <c r="AG5" s="77"/>
      <c r="AH5" s="77"/>
      <c r="AI5" s="77"/>
      <c r="AJ5" s="77"/>
    </row>
    <row r="6" spans="1:36" x14ac:dyDescent="0.2">
      <c r="A6" s="66"/>
      <c r="B6" s="66"/>
      <c r="C6" s="66"/>
      <c r="D6" s="66"/>
      <c r="E6" s="66"/>
      <c r="F6" s="66"/>
      <c r="G6" s="66"/>
      <c r="H6" s="66"/>
      <c r="I6" s="66"/>
      <c r="J6" s="66"/>
      <c r="K6" s="66"/>
      <c r="L6" s="66"/>
      <c r="M6" s="66"/>
      <c r="N6" s="66"/>
      <c r="O6" s="66"/>
      <c r="P6" s="66"/>
      <c r="Q6" s="66"/>
      <c r="R6" s="66"/>
      <c r="S6" s="66"/>
      <c r="T6" s="66"/>
      <c r="U6" s="66"/>
      <c r="V6" s="66"/>
      <c r="W6" s="66"/>
      <c r="X6" s="66"/>
      <c r="Y6" s="66"/>
      <c r="Z6" s="18"/>
      <c r="AA6" s="18"/>
      <c r="AB6" s="18"/>
      <c r="AC6" s="18"/>
      <c r="AD6" s="18"/>
      <c r="AE6" s="18"/>
      <c r="AF6" s="18"/>
      <c r="AG6" s="18"/>
      <c r="AH6" s="18"/>
      <c r="AI6" s="18"/>
      <c r="AJ6" s="18"/>
    </row>
    <row r="7" spans="1:36" x14ac:dyDescent="0.2">
      <c r="A7" s="68" t="s">
        <v>55</v>
      </c>
      <c r="B7" s="66"/>
      <c r="C7" s="66"/>
      <c r="D7" s="66"/>
      <c r="E7" s="66"/>
      <c r="F7" s="66"/>
      <c r="G7" s="66"/>
      <c r="H7" s="66"/>
      <c r="I7" s="66"/>
      <c r="J7" s="66"/>
      <c r="K7" s="66"/>
      <c r="L7" s="66"/>
      <c r="M7" s="66"/>
      <c r="N7" s="66"/>
      <c r="O7" s="66"/>
      <c r="P7" s="66"/>
      <c r="Q7" s="66"/>
      <c r="R7" s="66"/>
      <c r="S7" s="66"/>
      <c r="T7" s="66"/>
      <c r="U7" s="66"/>
      <c r="V7" s="66"/>
      <c r="W7" s="66"/>
      <c r="X7" s="66"/>
      <c r="Y7" s="66"/>
      <c r="Z7" s="18"/>
      <c r="AA7" s="18"/>
      <c r="AB7" s="18"/>
      <c r="AC7" s="18"/>
      <c r="AD7" s="18"/>
      <c r="AE7" s="18"/>
      <c r="AF7" s="18"/>
      <c r="AG7" s="18"/>
      <c r="AH7" s="18"/>
      <c r="AI7" s="18"/>
      <c r="AJ7" s="18"/>
    </row>
    <row r="8" spans="1:36" x14ac:dyDescent="0.2">
      <c r="A8" s="69" t="s">
        <v>30</v>
      </c>
      <c r="B8" s="66"/>
      <c r="C8" s="206">
        <v>995</v>
      </c>
      <c r="D8" s="206"/>
      <c r="E8" s="206">
        <v>1011</v>
      </c>
      <c r="F8" s="206"/>
      <c r="G8" s="206">
        <v>1019</v>
      </c>
      <c r="H8" s="206"/>
      <c r="I8" s="206">
        <v>986</v>
      </c>
      <c r="J8" s="206"/>
      <c r="K8" s="206">
        <v>990</v>
      </c>
      <c r="L8" s="206"/>
      <c r="M8" s="206">
        <v>1017</v>
      </c>
      <c r="N8" s="206"/>
      <c r="O8" s="206">
        <v>1016</v>
      </c>
      <c r="P8" s="206"/>
      <c r="Q8" s="206">
        <v>1014</v>
      </c>
      <c r="R8" s="206"/>
      <c r="S8" s="206">
        <v>1014</v>
      </c>
      <c r="T8" s="206"/>
      <c r="U8" s="206">
        <v>1037</v>
      </c>
      <c r="V8" s="206"/>
      <c r="W8" s="206">
        <v>1058</v>
      </c>
      <c r="X8" s="206"/>
      <c r="Y8" s="206">
        <v>1079</v>
      </c>
      <c r="Z8" s="18"/>
      <c r="AA8" s="20"/>
      <c r="AB8" s="18"/>
      <c r="AC8" s="20"/>
      <c r="AD8" s="20"/>
      <c r="AE8" s="20"/>
      <c r="AF8" s="21"/>
      <c r="AG8" s="18"/>
      <c r="AH8" s="18"/>
      <c r="AI8" s="18"/>
      <c r="AJ8" s="18"/>
    </row>
    <row r="9" spans="1:36" x14ac:dyDescent="0.2">
      <c r="A9" s="69" t="s">
        <v>56</v>
      </c>
      <c r="B9" s="66"/>
      <c r="C9" s="71">
        <v>43</v>
      </c>
      <c r="D9" s="72"/>
      <c r="E9" s="71">
        <v>49</v>
      </c>
      <c r="F9" s="72"/>
      <c r="G9" s="71">
        <v>38</v>
      </c>
      <c r="H9" s="72"/>
      <c r="I9" s="71">
        <v>46</v>
      </c>
      <c r="J9" s="72"/>
      <c r="K9" s="71">
        <v>50</v>
      </c>
      <c r="L9" s="72"/>
      <c r="M9" s="71">
        <v>52</v>
      </c>
      <c r="N9" s="72"/>
      <c r="O9" s="71">
        <v>51</v>
      </c>
      <c r="P9" s="72"/>
      <c r="Q9" s="71">
        <v>54</v>
      </c>
      <c r="R9" s="72"/>
      <c r="S9" s="71">
        <v>49</v>
      </c>
      <c r="T9" s="72"/>
      <c r="U9" s="71">
        <v>48</v>
      </c>
      <c r="V9" s="72"/>
      <c r="W9" s="71">
        <v>47</v>
      </c>
      <c r="X9" s="72"/>
      <c r="Y9" s="71">
        <v>51</v>
      </c>
      <c r="Z9" s="18"/>
      <c r="AA9" s="23"/>
      <c r="AB9" s="18"/>
      <c r="AC9" s="22"/>
      <c r="AD9" s="22"/>
      <c r="AE9" s="22"/>
      <c r="AF9" s="21"/>
      <c r="AG9" s="18"/>
      <c r="AH9" s="18"/>
      <c r="AI9" s="18"/>
      <c r="AJ9" s="18"/>
    </row>
    <row r="10" spans="1:36" x14ac:dyDescent="0.2">
      <c r="A10" s="69" t="s">
        <v>31</v>
      </c>
      <c r="B10" s="66"/>
      <c r="C10" s="71">
        <v>344</v>
      </c>
      <c r="D10" s="72"/>
      <c r="E10" s="71">
        <v>347</v>
      </c>
      <c r="F10" s="72"/>
      <c r="G10" s="71">
        <v>345</v>
      </c>
      <c r="H10" s="72"/>
      <c r="I10" s="71">
        <v>339</v>
      </c>
      <c r="J10" s="72"/>
      <c r="K10" s="71">
        <v>350</v>
      </c>
      <c r="L10" s="72"/>
      <c r="M10" s="71">
        <v>350</v>
      </c>
      <c r="N10" s="72"/>
      <c r="O10" s="71">
        <v>349</v>
      </c>
      <c r="P10" s="72"/>
      <c r="Q10" s="71">
        <v>355</v>
      </c>
      <c r="R10" s="72"/>
      <c r="S10" s="71">
        <v>376</v>
      </c>
      <c r="T10" s="72"/>
      <c r="U10" s="71">
        <v>394</v>
      </c>
      <c r="V10" s="72"/>
      <c r="W10" s="71">
        <v>383</v>
      </c>
      <c r="X10" s="72"/>
      <c r="Y10" s="71">
        <v>400</v>
      </c>
      <c r="Z10" s="18"/>
      <c r="AA10" s="22"/>
      <c r="AB10" s="18"/>
      <c r="AC10" s="22"/>
      <c r="AD10" s="22"/>
      <c r="AE10" s="22"/>
      <c r="AF10" s="21"/>
      <c r="AG10" s="18"/>
      <c r="AH10" s="18"/>
      <c r="AI10" s="18"/>
      <c r="AJ10" s="18"/>
    </row>
    <row r="11" spans="1:36" x14ac:dyDescent="0.2">
      <c r="A11" s="69" t="s">
        <v>32</v>
      </c>
      <c r="B11" s="66"/>
      <c r="C11" s="71">
        <v>232</v>
      </c>
      <c r="D11" s="72"/>
      <c r="E11" s="71">
        <v>234</v>
      </c>
      <c r="F11" s="72"/>
      <c r="G11" s="71">
        <v>313</v>
      </c>
      <c r="H11" s="72"/>
      <c r="I11" s="71">
        <v>199</v>
      </c>
      <c r="J11" s="72"/>
      <c r="K11" s="71">
        <v>244</v>
      </c>
      <c r="L11" s="72"/>
      <c r="M11" s="71">
        <v>234</v>
      </c>
      <c r="N11" s="72"/>
      <c r="O11" s="71">
        <v>337</v>
      </c>
      <c r="P11" s="72"/>
      <c r="Q11" s="71">
        <v>211</v>
      </c>
      <c r="R11" s="72"/>
      <c r="S11" s="71">
        <v>251</v>
      </c>
      <c r="T11" s="72"/>
      <c r="U11" s="71">
        <v>241</v>
      </c>
      <c r="V11" s="72"/>
      <c r="W11" s="71">
        <v>288</v>
      </c>
      <c r="X11" s="72"/>
      <c r="Y11" s="71">
        <v>197</v>
      </c>
      <c r="Z11" s="18"/>
      <c r="AA11" s="22"/>
      <c r="AB11" s="18"/>
      <c r="AC11" s="22"/>
      <c r="AD11" s="22"/>
      <c r="AE11" s="22"/>
      <c r="AF11" s="21"/>
      <c r="AG11" s="18"/>
      <c r="AH11" s="18"/>
      <c r="AI11" s="18"/>
      <c r="AJ11" s="18"/>
    </row>
    <row r="12" spans="1:36" x14ac:dyDescent="0.2">
      <c r="A12" s="69" t="s">
        <v>33</v>
      </c>
      <c r="B12" s="66"/>
      <c r="C12" s="73">
        <v>137</v>
      </c>
      <c r="D12" s="72"/>
      <c r="E12" s="73">
        <v>144</v>
      </c>
      <c r="F12" s="72"/>
      <c r="G12" s="73">
        <v>137</v>
      </c>
      <c r="H12" s="72"/>
      <c r="I12" s="73">
        <v>137</v>
      </c>
      <c r="J12" s="72"/>
      <c r="K12" s="73">
        <v>131</v>
      </c>
      <c r="L12" s="72"/>
      <c r="M12" s="73">
        <v>139</v>
      </c>
      <c r="N12" s="72"/>
      <c r="O12" s="73">
        <v>137</v>
      </c>
      <c r="P12" s="72"/>
      <c r="Q12" s="73">
        <v>140</v>
      </c>
      <c r="R12" s="72"/>
      <c r="S12" s="73">
        <v>139</v>
      </c>
      <c r="T12" s="72"/>
      <c r="U12" s="73">
        <v>140</v>
      </c>
      <c r="V12" s="72"/>
      <c r="W12" s="73">
        <v>141</v>
      </c>
      <c r="X12" s="72"/>
      <c r="Y12" s="73">
        <v>137</v>
      </c>
      <c r="Z12" s="18"/>
      <c r="AA12" s="22"/>
      <c r="AB12" s="18"/>
      <c r="AC12" s="22"/>
      <c r="AD12" s="22"/>
      <c r="AE12" s="22"/>
      <c r="AF12" s="18"/>
      <c r="AG12" s="18"/>
      <c r="AH12" s="18"/>
      <c r="AI12" s="18"/>
      <c r="AJ12" s="18"/>
    </row>
    <row r="13" spans="1:36" x14ac:dyDescent="0.2">
      <c r="A13" s="74" t="s">
        <v>34</v>
      </c>
      <c r="B13" s="66"/>
      <c r="C13" s="71">
        <v>1751</v>
      </c>
      <c r="D13" s="72"/>
      <c r="E13" s="71">
        <v>1785</v>
      </c>
      <c r="F13" s="72"/>
      <c r="G13" s="71">
        <v>1852</v>
      </c>
      <c r="H13" s="72"/>
      <c r="I13" s="71">
        <v>1707</v>
      </c>
      <c r="J13" s="72"/>
      <c r="K13" s="71">
        <v>1765</v>
      </c>
      <c r="L13" s="72"/>
      <c r="M13" s="71">
        <v>1792</v>
      </c>
      <c r="N13" s="72"/>
      <c r="O13" s="71">
        <v>1890</v>
      </c>
      <c r="P13" s="72"/>
      <c r="Q13" s="71">
        <f>SUM(Q8:Q12)</f>
        <v>1774</v>
      </c>
      <c r="R13" s="72"/>
      <c r="S13" s="71">
        <f>SUM(S8:S12)</f>
        <v>1829</v>
      </c>
      <c r="T13" s="72"/>
      <c r="U13" s="71">
        <f>SUM(U8:U12)</f>
        <v>1860</v>
      </c>
      <c r="V13" s="72"/>
      <c r="W13" s="71">
        <v>1917</v>
      </c>
      <c r="X13" s="72"/>
      <c r="Y13" s="71">
        <v>1864</v>
      </c>
      <c r="Z13" s="18"/>
      <c r="AA13" s="22"/>
      <c r="AB13" s="18"/>
      <c r="AC13" s="22"/>
      <c r="AD13" s="22"/>
      <c r="AE13" s="22"/>
      <c r="AF13" s="18"/>
      <c r="AG13" s="18"/>
      <c r="AH13" s="18"/>
      <c r="AI13" s="18"/>
      <c r="AJ13" s="18"/>
    </row>
    <row r="14" spans="1:36" x14ac:dyDescent="0.2">
      <c r="A14" s="68" t="s">
        <v>318</v>
      </c>
      <c r="B14" s="66"/>
      <c r="C14" s="71">
        <v>867</v>
      </c>
      <c r="D14" s="72"/>
      <c r="E14" s="71">
        <v>878</v>
      </c>
      <c r="F14" s="72"/>
      <c r="G14" s="71">
        <v>829</v>
      </c>
      <c r="H14" s="72"/>
      <c r="I14" s="71">
        <v>864</v>
      </c>
      <c r="J14" s="72"/>
      <c r="K14" s="71">
        <v>812</v>
      </c>
      <c r="L14" s="72"/>
      <c r="M14" s="71">
        <v>830</v>
      </c>
      <c r="N14" s="72"/>
      <c r="O14" s="71">
        <v>860</v>
      </c>
      <c r="P14" s="72"/>
      <c r="Q14" s="71">
        <v>848</v>
      </c>
      <c r="R14" s="72"/>
      <c r="S14" s="71">
        <v>842</v>
      </c>
      <c r="T14" s="72"/>
      <c r="U14" s="71">
        <v>879</v>
      </c>
      <c r="V14" s="72"/>
      <c r="W14" s="71">
        <v>901</v>
      </c>
      <c r="X14" s="72"/>
      <c r="Y14" s="71">
        <v>962</v>
      </c>
      <c r="Z14" s="18"/>
      <c r="AA14" s="22"/>
      <c r="AB14" s="18"/>
      <c r="AC14" s="22"/>
      <c r="AD14" s="22"/>
      <c r="AE14" s="22"/>
      <c r="AF14" s="18"/>
      <c r="AG14" s="18"/>
      <c r="AH14" s="18"/>
      <c r="AI14" s="18"/>
      <c r="AJ14" s="18"/>
    </row>
    <row r="15" spans="1:36" x14ac:dyDescent="0.2">
      <c r="A15" s="68" t="s">
        <v>57</v>
      </c>
      <c r="B15" s="66"/>
      <c r="C15" s="71">
        <v>229</v>
      </c>
      <c r="D15" s="72"/>
      <c r="E15" s="71">
        <v>187</v>
      </c>
      <c r="F15" s="72"/>
      <c r="G15" s="71">
        <v>179</v>
      </c>
      <c r="H15" s="72"/>
      <c r="I15" s="71">
        <v>173</v>
      </c>
      <c r="J15" s="72"/>
      <c r="K15" s="71">
        <v>175</v>
      </c>
      <c r="L15" s="72"/>
      <c r="M15" s="71">
        <v>182</v>
      </c>
      <c r="N15" s="72"/>
      <c r="O15" s="71">
        <v>183</v>
      </c>
      <c r="P15" s="72"/>
      <c r="Q15" s="71">
        <v>161</v>
      </c>
      <c r="R15" s="72"/>
      <c r="S15" s="71">
        <v>164</v>
      </c>
      <c r="T15" s="72"/>
      <c r="U15" s="71">
        <v>165</v>
      </c>
      <c r="V15" s="72"/>
      <c r="W15" s="71">
        <v>173</v>
      </c>
      <c r="X15" s="72"/>
      <c r="Y15" s="71">
        <v>166</v>
      </c>
      <c r="Z15" s="18"/>
      <c r="AA15" s="22"/>
      <c r="AB15" s="18"/>
      <c r="AC15" s="22"/>
      <c r="AD15" s="22"/>
      <c r="AE15" s="22"/>
      <c r="AF15" s="18"/>
      <c r="AG15" s="18"/>
      <c r="AH15" s="18"/>
      <c r="AI15" s="18"/>
      <c r="AJ15" s="18"/>
    </row>
    <row r="16" spans="1:36" x14ac:dyDescent="0.2">
      <c r="A16" s="68" t="s">
        <v>36</v>
      </c>
      <c r="B16" s="66"/>
      <c r="C16" s="71">
        <v>41</v>
      </c>
      <c r="D16" s="72"/>
      <c r="E16" s="71">
        <v>39</v>
      </c>
      <c r="F16" s="72"/>
      <c r="G16" s="71">
        <v>41</v>
      </c>
      <c r="H16" s="72"/>
      <c r="I16" s="71">
        <v>41</v>
      </c>
      <c r="J16" s="72"/>
      <c r="K16" s="71">
        <v>39</v>
      </c>
      <c r="L16" s="72"/>
      <c r="M16" s="71">
        <v>43</v>
      </c>
      <c r="N16" s="72"/>
      <c r="O16" s="71">
        <v>43</v>
      </c>
      <c r="P16" s="72"/>
      <c r="Q16" s="71">
        <v>41</v>
      </c>
      <c r="R16" s="72"/>
      <c r="S16" s="71">
        <v>41</v>
      </c>
      <c r="T16" s="72"/>
      <c r="U16" s="71">
        <v>41</v>
      </c>
      <c r="V16" s="72"/>
      <c r="W16" s="71">
        <v>40</v>
      </c>
      <c r="X16" s="72"/>
      <c r="Y16" s="71">
        <v>38</v>
      </c>
      <c r="Z16" s="18"/>
      <c r="AA16" s="22"/>
      <c r="AB16" s="18"/>
      <c r="AC16" s="22"/>
      <c r="AD16" s="22"/>
      <c r="AE16" s="22"/>
      <c r="AF16" s="18"/>
      <c r="AG16" s="18"/>
      <c r="AH16" s="18"/>
      <c r="AI16" s="18"/>
      <c r="AJ16" s="18"/>
    </row>
    <row r="17" spans="1:36" x14ac:dyDescent="0.2">
      <c r="A17" s="68" t="s">
        <v>37</v>
      </c>
      <c r="B17" s="66"/>
      <c r="C17" s="71">
        <v>40</v>
      </c>
      <c r="D17" s="72"/>
      <c r="E17" s="71">
        <v>58</v>
      </c>
      <c r="F17" s="72"/>
      <c r="G17" s="71">
        <v>71</v>
      </c>
      <c r="H17" s="72"/>
      <c r="I17" s="71">
        <v>51</v>
      </c>
      <c r="J17" s="72"/>
      <c r="K17" s="71">
        <v>54</v>
      </c>
      <c r="L17" s="72"/>
      <c r="M17" s="71">
        <v>57</v>
      </c>
      <c r="N17" s="72"/>
      <c r="O17" s="71">
        <v>58</v>
      </c>
      <c r="P17" s="72"/>
      <c r="Q17" s="71">
        <v>50</v>
      </c>
      <c r="R17" s="72"/>
      <c r="S17" s="71">
        <v>55</v>
      </c>
      <c r="T17" s="72"/>
      <c r="U17" s="71">
        <v>53</v>
      </c>
      <c r="V17" s="72"/>
      <c r="W17" s="71">
        <v>54</v>
      </c>
      <c r="X17" s="72"/>
      <c r="Y17" s="71">
        <v>54</v>
      </c>
      <c r="Z17" s="18"/>
      <c r="AA17" s="22"/>
      <c r="AB17" s="18"/>
      <c r="AC17" s="22"/>
      <c r="AD17" s="22"/>
      <c r="AE17" s="22"/>
      <c r="AF17" s="18"/>
      <c r="AG17" s="18"/>
      <c r="AH17" s="18"/>
      <c r="AI17" s="18"/>
      <c r="AJ17" s="18"/>
    </row>
    <row r="18" spans="1:36" x14ac:dyDescent="0.2">
      <c r="A18" s="68" t="s">
        <v>319</v>
      </c>
      <c r="B18" s="66"/>
      <c r="C18" s="73">
        <v>60</v>
      </c>
      <c r="D18" s="72"/>
      <c r="E18" s="73">
        <v>104</v>
      </c>
      <c r="F18" s="72"/>
      <c r="G18" s="73">
        <v>59</v>
      </c>
      <c r="H18" s="72"/>
      <c r="I18" s="73">
        <v>93</v>
      </c>
      <c r="J18" s="72"/>
      <c r="K18" s="73">
        <v>105</v>
      </c>
      <c r="L18" s="72"/>
      <c r="M18" s="73">
        <v>74</v>
      </c>
      <c r="N18" s="72"/>
      <c r="O18" s="73">
        <v>92</v>
      </c>
      <c r="P18" s="72"/>
      <c r="Q18" s="73">
        <v>70</v>
      </c>
      <c r="R18" s="72"/>
      <c r="S18" s="73">
        <v>77</v>
      </c>
      <c r="T18" s="72"/>
      <c r="U18" s="73">
        <v>122</v>
      </c>
      <c r="V18" s="72"/>
      <c r="W18" s="73">
        <v>63</v>
      </c>
      <c r="X18" s="72"/>
      <c r="Y18" s="73">
        <v>-198</v>
      </c>
      <c r="Z18" s="18"/>
      <c r="AA18" s="22"/>
      <c r="AB18" s="18"/>
      <c r="AC18" s="22"/>
      <c r="AD18" s="22"/>
      <c r="AE18" s="22"/>
      <c r="AF18" s="18"/>
      <c r="AG18" s="18"/>
      <c r="AH18" s="18"/>
      <c r="AI18" s="18"/>
      <c r="AJ18" s="18"/>
    </row>
    <row r="19" spans="1:36" x14ac:dyDescent="0.2">
      <c r="A19" s="74" t="s">
        <v>320</v>
      </c>
      <c r="B19" s="66"/>
      <c r="C19" s="71">
        <v>2988</v>
      </c>
      <c r="D19" s="72"/>
      <c r="E19" s="71">
        <v>3051</v>
      </c>
      <c r="F19" s="72"/>
      <c r="G19" s="71">
        <v>3031</v>
      </c>
      <c r="H19" s="72"/>
      <c r="I19" s="71">
        <v>2929</v>
      </c>
      <c r="J19" s="72"/>
      <c r="K19" s="71">
        <v>2950</v>
      </c>
      <c r="L19" s="72"/>
      <c r="M19" s="71">
        <v>2978</v>
      </c>
      <c r="N19" s="72"/>
      <c r="O19" s="71">
        <v>3126</v>
      </c>
      <c r="P19" s="72"/>
      <c r="Q19" s="71">
        <f>SUM(Q13:Q18)</f>
        <v>2944</v>
      </c>
      <c r="R19" s="72"/>
      <c r="S19" s="71">
        <f>SUM(S13:S18)</f>
        <v>3008</v>
      </c>
      <c r="T19" s="72"/>
      <c r="U19" s="71">
        <f>SUM(U13:U18)</f>
        <v>3120</v>
      </c>
      <c r="V19" s="72"/>
      <c r="W19" s="71">
        <v>3148</v>
      </c>
      <c r="X19" s="72"/>
      <c r="Y19" s="71">
        <v>2886</v>
      </c>
      <c r="Z19" s="18"/>
      <c r="AA19" s="22"/>
      <c r="AB19" s="18"/>
      <c r="AC19" s="22"/>
      <c r="AD19" s="22"/>
      <c r="AE19" s="22"/>
      <c r="AF19" s="18"/>
      <c r="AG19" s="18"/>
      <c r="AH19" s="18"/>
      <c r="AI19" s="18"/>
      <c r="AJ19" s="18"/>
    </row>
    <row r="20" spans="1:36" x14ac:dyDescent="0.2">
      <c r="A20" s="68" t="s">
        <v>38</v>
      </c>
      <c r="B20" s="66"/>
      <c r="C20" s="73">
        <v>24</v>
      </c>
      <c r="D20" s="72"/>
      <c r="E20" s="73">
        <v>16</v>
      </c>
      <c r="F20" s="72"/>
      <c r="G20" s="73">
        <v>22</v>
      </c>
      <c r="H20" s="72"/>
      <c r="I20" s="73">
        <v>21</v>
      </c>
      <c r="J20" s="72"/>
      <c r="K20" s="73">
        <v>20</v>
      </c>
      <c r="L20" s="72"/>
      <c r="M20" s="73">
        <v>21</v>
      </c>
      <c r="N20" s="72"/>
      <c r="O20" s="73">
        <v>24</v>
      </c>
      <c r="P20" s="72"/>
      <c r="Q20" s="73">
        <v>10</v>
      </c>
      <c r="R20" s="72"/>
      <c r="S20" s="73">
        <v>10</v>
      </c>
      <c r="T20" s="72"/>
      <c r="U20" s="73">
        <v>0</v>
      </c>
      <c r="V20" s="72"/>
      <c r="W20" s="73">
        <v>19</v>
      </c>
      <c r="X20" s="72"/>
      <c r="Y20" s="73">
        <v>-26</v>
      </c>
      <c r="Z20" s="18"/>
      <c r="AA20" s="22"/>
      <c r="AB20" s="18"/>
      <c r="AC20" s="22"/>
      <c r="AD20" s="22"/>
      <c r="AE20" s="22"/>
      <c r="AF20" s="18"/>
      <c r="AG20" s="18"/>
      <c r="AH20" s="18"/>
      <c r="AI20" s="18"/>
      <c r="AJ20" s="18"/>
    </row>
    <row r="21" spans="1:36" x14ac:dyDescent="0.2">
      <c r="A21" s="68" t="s">
        <v>321</v>
      </c>
      <c r="B21" s="66"/>
      <c r="C21" s="206">
        <v>3012</v>
      </c>
      <c r="D21" s="206"/>
      <c r="E21" s="206">
        <v>3067</v>
      </c>
      <c r="F21" s="206"/>
      <c r="G21" s="206">
        <v>3053</v>
      </c>
      <c r="H21" s="206"/>
      <c r="I21" s="206">
        <v>2950</v>
      </c>
      <c r="J21" s="206"/>
      <c r="K21" s="206">
        <v>2970</v>
      </c>
      <c r="L21" s="206"/>
      <c r="M21" s="206">
        <v>2999</v>
      </c>
      <c r="N21" s="206"/>
      <c r="O21" s="206">
        <v>3150</v>
      </c>
      <c r="P21" s="206"/>
      <c r="Q21" s="206">
        <f>SUM(Q19:Q20)</f>
        <v>2954</v>
      </c>
      <c r="R21" s="206"/>
      <c r="S21" s="206">
        <f>SUM(S19:S20)</f>
        <v>3018</v>
      </c>
      <c r="T21" s="206"/>
      <c r="U21" s="206">
        <f>SUM(U19:U20)</f>
        <v>3120</v>
      </c>
      <c r="V21" s="206"/>
      <c r="W21" s="206">
        <v>3167</v>
      </c>
      <c r="X21" s="206"/>
      <c r="Y21" s="206">
        <v>2860</v>
      </c>
      <c r="Z21" s="18"/>
      <c r="AA21" s="20"/>
      <c r="AB21" s="18"/>
      <c r="AC21" s="20"/>
      <c r="AD21" s="20"/>
      <c r="AE21" s="20"/>
      <c r="AF21" s="18"/>
      <c r="AG21" s="18"/>
      <c r="AH21" s="18"/>
      <c r="AI21" s="18"/>
      <c r="AJ21" s="18"/>
    </row>
    <row r="22" spans="1:36" x14ac:dyDescent="0.2">
      <c r="A22" s="68" t="s">
        <v>58</v>
      </c>
      <c r="B22" s="66"/>
      <c r="C22" s="75">
        <v>0.79</v>
      </c>
      <c r="D22" s="76"/>
      <c r="E22" s="75">
        <v>0.79</v>
      </c>
      <c r="F22" s="76"/>
      <c r="G22" s="75">
        <v>0.81</v>
      </c>
      <c r="H22" s="66"/>
      <c r="I22" s="75">
        <v>0.79</v>
      </c>
      <c r="J22" s="76"/>
      <c r="K22" s="75">
        <v>0.79</v>
      </c>
      <c r="L22" s="66"/>
      <c r="M22" s="75">
        <v>0.79</v>
      </c>
      <c r="N22" s="66"/>
      <c r="O22" s="75">
        <v>0.79</v>
      </c>
      <c r="P22" s="66"/>
      <c r="Q22" s="75">
        <v>0.78</v>
      </c>
      <c r="R22" s="76"/>
      <c r="S22" s="75">
        <v>0.78</v>
      </c>
      <c r="T22" s="76"/>
      <c r="U22" s="75">
        <v>0.79</v>
      </c>
      <c r="V22" s="76"/>
      <c r="W22" s="75">
        <v>0.78</v>
      </c>
      <c r="X22" s="76"/>
      <c r="Y22" s="75">
        <v>0.77</v>
      </c>
      <c r="Z22" s="18"/>
      <c r="AA22" s="24"/>
      <c r="AB22" s="18"/>
      <c r="AC22" s="24"/>
      <c r="AD22" s="24"/>
      <c r="AE22" s="24"/>
      <c r="AF22" s="18"/>
      <c r="AG22" s="18"/>
      <c r="AH22" s="18"/>
      <c r="AI22" s="18"/>
      <c r="AJ22" s="18"/>
    </row>
    <row r="23" spans="1:36" x14ac:dyDescent="0.2">
      <c r="A23" s="66"/>
      <c r="B23" s="66"/>
      <c r="C23" s="66"/>
      <c r="D23" s="66"/>
      <c r="E23" s="66"/>
      <c r="F23" s="66"/>
      <c r="G23" s="66"/>
      <c r="H23" s="66"/>
      <c r="I23" s="66"/>
      <c r="J23" s="66"/>
      <c r="K23" s="66"/>
      <c r="L23" s="66"/>
      <c r="M23" s="66"/>
      <c r="N23" s="66"/>
      <c r="O23" s="66"/>
      <c r="P23" s="66"/>
      <c r="Q23" s="66"/>
      <c r="R23" s="66"/>
      <c r="S23" s="66"/>
      <c r="T23" s="66"/>
      <c r="U23" s="66"/>
      <c r="V23" s="66"/>
      <c r="W23" s="66"/>
      <c r="X23" s="66"/>
      <c r="Y23" s="66"/>
      <c r="Z23" s="18"/>
      <c r="AA23" s="18"/>
      <c r="AB23" s="18"/>
      <c r="AC23" s="18"/>
      <c r="AD23" s="18"/>
      <c r="AE23" s="18"/>
      <c r="AF23" s="18"/>
      <c r="AG23" s="18"/>
      <c r="AH23" s="18"/>
      <c r="AI23" s="18"/>
      <c r="AJ23" s="18"/>
    </row>
    <row r="24" spans="1:36" x14ac:dyDescent="0.2">
      <c r="A24" s="256" t="s">
        <v>51</v>
      </c>
      <c r="B24" s="257"/>
      <c r="C24" s="257"/>
      <c r="D24" s="257"/>
      <c r="E24" s="257"/>
      <c r="F24" s="257"/>
      <c r="G24" s="257"/>
      <c r="H24" s="257"/>
      <c r="I24" s="257"/>
      <c r="J24" s="257"/>
      <c r="K24" s="257"/>
      <c r="L24" s="257"/>
      <c r="M24" s="257"/>
      <c r="N24" s="257"/>
      <c r="O24" s="257"/>
      <c r="P24" s="257"/>
      <c r="Q24" s="257"/>
      <c r="R24" s="258"/>
      <c r="S24" s="258"/>
      <c r="T24" s="259"/>
      <c r="U24" s="259"/>
      <c r="V24" s="259"/>
      <c r="W24" s="259"/>
      <c r="X24" s="257"/>
      <c r="Y24" s="257"/>
      <c r="Z24" s="26"/>
      <c r="AA24" s="26"/>
      <c r="AB24" s="18"/>
      <c r="AC24" s="26"/>
      <c r="AD24" s="26"/>
      <c r="AE24" s="18"/>
      <c r="AF24" s="18"/>
      <c r="AG24" s="18"/>
      <c r="AH24" s="18"/>
      <c r="AI24" s="18"/>
      <c r="AJ24" s="18"/>
    </row>
    <row r="25" spans="1:36" x14ac:dyDescent="0.2">
      <c r="A25" s="68"/>
      <c r="B25" s="68"/>
      <c r="C25" s="68"/>
      <c r="D25" s="68"/>
      <c r="E25" s="68"/>
      <c r="F25" s="68"/>
      <c r="G25" s="68"/>
      <c r="H25" s="68"/>
      <c r="I25" s="68"/>
      <c r="J25" s="68"/>
      <c r="K25" s="68"/>
      <c r="L25" s="68"/>
      <c r="M25" s="68"/>
      <c r="N25" s="68"/>
      <c r="O25" s="68"/>
      <c r="P25" s="68"/>
      <c r="Q25" s="68"/>
      <c r="R25" s="68"/>
      <c r="S25" s="68"/>
      <c r="T25" s="68"/>
      <c r="U25" s="68"/>
      <c r="V25" s="68"/>
      <c r="W25" s="68"/>
      <c r="X25" s="68"/>
      <c r="Y25" s="68"/>
    </row>
    <row r="26" spans="1:36" x14ac:dyDescent="0.2">
      <c r="A26" s="68"/>
      <c r="B26" s="68"/>
      <c r="C26" s="68"/>
      <c r="D26" s="68"/>
      <c r="E26" s="68"/>
      <c r="F26" s="68"/>
      <c r="G26" s="68"/>
      <c r="H26" s="68"/>
      <c r="I26" s="68"/>
      <c r="J26" s="68"/>
      <c r="K26" s="68"/>
      <c r="L26" s="68"/>
      <c r="M26" s="68"/>
      <c r="N26" s="68"/>
      <c r="O26" s="68"/>
      <c r="P26" s="68"/>
      <c r="Q26" s="68"/>
      <c r="R26" s="68"/>
      <c r="S26" s="68"/>
      <c r="T26" s="68"/>
      <c r="U26" s="68"/>
      <c r="V26" s="68"/>
      <c r="W26" s="68"/>
      <c r="X26" s="68"/>
      <c r="Y26" s="68"/>
    </row>
    <row r="27" spans="1:36" x14ac:dyDescent="0.2">
      <c r="A27" s="68"/>
      <c r="B27" s="68"/>
      <c r="C27" s="68"/>
      <c r="D27" s="68"/>
      <c r="E27" s="68"/>
      <c r="F27" s="68"/>
      <c r="G27" s="68"/>
      <c r="H27" s="68"/>
      <c r="I27" s="68"/>
      <c r="J27" s="68"/>
      <c r="K27" s="68"/>
      <c r="L27" s="68"/>
      <c r="M27" s="68"/>
      <c r="N27" s="68"/>
      <c r="O27" s="68"/>
      <c r="P27" s="68"/>
      <c r="Q27" s="68"/>
      <c r="R27" s="68"/>
      <c r="S27" s="68"/>
      <c r="T27" s="68"/>
      <c r="U27" s="68"/>
      <c r="V27" s="68"/>
      <c r="W27" s="68"/>
      <c r="X27" s="68"/>
      <c r="Y27" s="68"/>
    </row>
    <row r="28" spans="1:36" x14ac:dyDescent="0.2">
      <c r="A28" s="68"/>
      <c r="B28" s="68"/>
      <c r="C28" s="68"/>
      <c r="D28" s="68"/>
      <c r="E28" s="68"/>
      <c r="F28" s="68"/>
      <c r="G28" s="68"/>
      <c r="H28" s="68"/>
      <c r="I28" s="68"/>
      <c r="J28" s="68"/>
      <c r="K28" s="68"/>
      <c r="L28" s="68"/>
      <c r="M28" s="68"/>
      <c r="N28" s="68"/>
      <c r="O28" s="68"/>
      <c r="P28" s="68"/>
      <c r="Q28" s="68"/>
      <c r="R28" s="68"/>
      <c r="S28" s="68"/>
      <c r="T28" s="68"/>
      <c r="U28" s="68"/>
      <c r="V28" s="68"/>
      <c r="W28" s="68"/>
      <c r="X28" s="68"/>
      <c r="Y28" s="68"/>
    </row>
    <row r="29" spans="1:36" x14ac:dyDescent="0.2">
      <c r="A29" s="68"/>
      <c r="B29" s="68"/>
      <c r="C29" s="68"/>
      <c r="D29" s="68"/>
      <c r="E29" s="68"/>
      <c r="F29" s="68"/>
      <c r="G29" s="68"/>
      <c r="H29" s="68"/>
      <c r="I29" s="68"/>
      <c r="J29" s="68"/>
      <c r="K29" s="68"/>
      <c r="L29" s="68"/>
      <c r="M29" s="68"/>
      <c r="N29" s="68"/>
      <c r="O29" s="68"/>
      <c r="P29" s="68"/>
      <c r="Q29" s="68"/>
      <c r="R29" s="68"/>
      <c r="S29" s="68"/>
      <c r="T29" s="68"/>
      <c r="U29" s="68"/>
      <c r="V29" s="68"/>
      <c r="W29" s="68"/>
      <c r="X29" s="68"/>
      <c r="Y29" s="68"/>
    </row>
    <row r="30" spans="1:36" x14ac:dyDescent="0.2">
      <c r="A30" s="68"/>
      <c r="B30" s="68"/>
      <c r="C30" s="68"/>
      <c r="D30" s="68"/>
      <c r="E30" s="68"/>
      <c r="F30" s="68"/>
      <c r="G30" s="68"/>
      <c r="H30" s="68"/>
      <c r="I30" s="68"/>
      <c r="J30" s="68"/>
      <c r="K30" s="68"/>
      <c r="L30" s="68"/>
      <c r="M30" s="68"/>
      <c r="N30" s="68"/>
      <c r="O30" s="68"/>
      <c r="P30" s="68"/>
      <c r="Q30" s="68"/>
      <c r="R30" s="68"/>
      <c r="S30" s="68"/>
      <c r="T30" s="68"/>
      <c r="U30" s="68"/>
      <c r="V30" s="68"/>
      <c r="W30" s="68"/>
      <c r="X30" s="68"/>
      <c r="Y30" s="68"/>
    </row>
    <row r="31" spans="1:36" x14ac:dyDescent="0.2">
      <c r="A31" s="68"/>
      <c r="B31" s="68"/>
      <c r="C31" s="68"/>
      <c r="D31" s="68"/>
      <c r="E31" s="68"/>
      <c r="F31" s="68"/>
      <c r="G31" s="68"/>
      <c r="H31" s="68"/>
      <c r="I31" s="68"/>
      <c r="J31" s="68"/>
      <c r="K31" s="68"/>
      <c r="L31" s="68"/>
      <c r="M31" s="68"/>
      <c r="N31" s="68"/>
      <c r="O31" s="68"/>
      <c r="P31" s="68"/>
      <c r="Q31" s="68"/>
      <c r="R31" s="68"/>
      <c r="S31" s="68"/>
      <c r="T31" s="68"/>
      <c r="U31" s="68"/>
      <c r="V31" s="68"/>
      <c r="W31" s="68"/>
      <c r="X31" s="68"/>
      <c r="Y31" s="68"/>
    </row>
    <row r="32" spans="1:36" x14ac:dyDescent="0.2">
      <c r="A32" s="68"/>
      <c r="B32" s="68"/>
      <c r="C32" s="68"/>
      <c r="D32" s="68"/>
      <c r="E32" s="68"/>
      <c r="F32" s="68"/>
      <c r="G32" s="68"/>
      <c r="H32" s="68"/>
      <c r="I32" s="68"/>
      <c r="J32" s="68"/>
      <c r="K32" s="68"/>
      <c r="L32" s="68"/>
      <c r="M32" s="68"/>
      <c r="N32" s="68"/>
      <c r="O32" s="68"/>
      <c r="P32" s="68"/>
      <c r="Q32" s="68"/>
      <c r="R32" s="68"/>
      <c r="S32" s="68"/>
      <c r="T32" s="68"/>
      <c r="U32" s="68"/>
      <c r="V32" s="68"/>
      <c r="W32" s="68"/>
      <c r="X32" s="68"/>
      <c r="Y32" s="68"/>
    </row>
    <row r="33" spans="1:25" x14ac:dyDescent="0.2">
      <c r="A33" s="68"/>
      <c r="B33" s="68"/>
      <c r="C33" s="68"/>
      <c r="D33" s="68"/>
      <c r="E33" s="68"/>
      <c r="F33" s="68"/>
      <c r="G33" s="68"/>
      <c r="H33" s="68"/>
      <c r="I33" s="68"/>
      <c r="J33" s="68"/>
      <c r="K33" s="68"/>
      <c r="L33" s="68"/>
      <c r="M33" s="68"/>
      <c r="N33" s="68"/>
      <c r="O33" s="68"/>
      <c r="P33" s="68"/>
      <c r="Q33" s="68"/>
      <c r="R33" s="68"/>
      <c r="S33" s="68"/>
      <c r="T33" s="68"/>
      <c r="U33" s="68"/>
      <c r="V33" s="68"/>
      <c r="W33" s="68"/>
      <c r="X33" s="68"/>
      <c r="Y33" s="68"/>
    </row>
    <row r="34" spans="1:25" x14ac:dyDescent="0.2">
      <c r="A34" s="68"/>
      <c r="B34" s="68"/>
      <c r="C34" s="68"/>
      <c r="D34" s="68"/>
      <c r="E34" s="68"/>
      <c r="F34" s="68"/>
      <c r="G34" s="68"/>
      <c r="H34" s="68"/>
      <c r="I34" s="68"/>
      <c r="J34" s="68"/>
      <c r="K34" s="68"/>
      <c r="L34" s="68"/>
      <c r="M34" s="68"/>
      <c r="N34" s="68"/>
      <c r="O34" s="68"/>
      <c r="P34" s="68"/>
      <c r="Q34" s="68"/>
      <c r="R34" s="68"/>
      <c r="S34" s="68"/>
      <c r="T34" s="68"/>
      <c r="U34" s="68"/>
      <c r="V34" s="68"/>
      <c r="W34" s="68"/>
      <c r="X34" s="68"/>
      <c r="Y34" s="68"/>
    </row>
    <row r="35" spans="1:25" x14ac:dyDescent="0.2">
      <c r="A35" s="68"/>
      <c r="B35" s="68"/>
      <c r="C35" s="68"/>
      <c r="D35" s="68"/>
      <c r="E35" s="68"/>
      <c r="F35" s="68"/>
      <c r="G35" s="68"/>
      <c r="H35" s="68"/>
      <c r="I35" s="68"/>
      <c r="J35" s="68"/>
      <c r="K35" s="68"/>
      <c r="L35" s="68"/>
      <c r="M35" s="68"/>
      <c r="N35" s="68"/>
      <c r="O35" s="68"/>
      <c r="P35" s="68"/>
      <c r="Q35" s="68"/>
      <c r="R35" s="68"/>
      <c r="S35" s="68"/>
      <c r="T35" s="68"/>
      <c r="U35" s="68"/>
      <c r="V35" s="68"/>
      <c r="W35" s="68"/>
      <c r="X35" s="68"/>
      <c r="Y35" s="68"/>
    </row>
    <row r="36" spans="1:25" x14ac:dyDescent="0.2">
      <c r="A36" s="68"/>
      <c r="B36" s="68"/>
      <c r="C36" s="68"/>
      <c r="D36" s="68"/>
      <c r="E36" s="68"/>
      <c r="F36" s="68"/>
      <c r="G36" s="68"/>
      <c r="H36" s="68"/>
      <c r="I36" s="68"/>
      <c r="J36" s="68"/>
      <c r="K36" s="68"/>
      <c r="L36" s="68"/>
      <c r="M36" s="68"/>
      <c r="N36" s="68"/>
      <c r="O36" s="68"/>
      <c r="P36" s="68"/>
      <c r="Q36" s="68"/>
      <c r="R36" s="68"/>
      <c r="S36" s="68"/>
      <c r="T36" s="68"/>
      <c r="U36" s="68"/>
      <c r="V36" s="68"/>
      <c r="W36" s="68"/>
      <c r="X36" s="68"/>
      <c r="Y36" s="68"/>
    </row>
    <row r="37" spans="1:25" x14ac:dyDescent="0.2">
      <c r="A37" s="68"/>
      <c r="B37" s="68"/>
      <c r="C37" s="68"/>
      <c r="D37" s="68"/>
      <c r="E37" s="68"/>
      <c r="F37" s="68"/>
      <c r="G37" s="68"/>
      <c r="H37" s="68"/>
      <c r="I37" s="68"/>
      <c r="J37" s="68"/>
      <c r="K37" s="68"/>
      <c r="L37" s="68"/>
      <c r="M37" s="68"/>
      <c r="N37" s="68"/>
      <c r="O37" s="68"/>
      <c r="P37" s="68"/>
      <c r="Q37" s="68"/>
      <c r="R37" s="68"/>
      <c r="S37" s="68"/>
      <c r="T37" s="68"/>
      <c r="U37" s="68"/>
      <c r="V37" s="68"/>
      <c r="W37" s="68"/>
      <c r="X37" s="68"/>
      <c r="Y37" s="68"/>
    </row>
    <row r="38" spans="1:25" x14ac:dyDescent="0.2">
      <c r="A38" s="68"/>
      <c r="B38" s="68"/>
      <c r="C38" s="68"/>
      <c r="D38" s="68"/>
      <c r="E38" s="68"/>
      <c r="F38" s="68"/>
      <c r="G38" s="68"/>
      <c r="H38" s="68"/>
      <c r="I38" s="68"/>
      <c r="J38" s="68"/>
      <c r="K38" s="68"/>
      <c r="L38" s="68"/>
      <c r="M38" s="68"/>
      <c r="N38" s="68"/>
      <c r="O38" s="68"/>
      <c r="P38" s="68"/>
      <c r="Q38" s="68"/>
      <c r="R38" s="68"/>
      <c r="S38" s="68"/>
      <c r="T38" s="68"/>
      <c r="U38" s="68"/>
      <c r="V38" s="68"/>
      <c r="W38" s="68"/>
      <c r="X38" s="68"/>
      <c r="Y38" s="68"/>
    </row>
    <row r="39" spans="1:25" x14ac:dyDescent="0.2">
      <c r="A39" s="68"/>
      <c r="B39" s="68"/>
      <c r="C39" s="68"/>
      <c r="D39" s="68"/>
      <c r="E39" s="68"/>
      <c r="F39" s="68"/>
      <c r="G39" s="68"/>
      <c r="H39" s="68"/>
      <c r="I39" s="68"/>
      <c r="J39" s="68"/>
      <c r="K39" s="68"/>
      <c r="L39" s="68"/>
      <c r="M39" s="68"/>
      <c r="N39" s="68"/>
      <c r="O39" s="68"/>
      <c r="P39" s="68"/>
      <c r="Q39" s="68"/>
      <c r="R39" s="68"/>
      <c r="S39" s="68"/>
      <c r="T39" s="68"/>
      <c r="U39" s="68"/>
      <c r="V39" s="68"/>
      <c r="W39" s="68"/>
      <c r="X39" s="68"/>
      <c r="Y39" s="68"/>
    </row>
    <row r="40" spans="1:25" x14ac:dyDescent="0.2">
      <c r="A40" s="68"/>
      <c r="B40" s="68"/>
      <c r="C40" s="68"/>
      <c r="D40" s="68"/>
      <c r="E40" s="68"/>
      <c r="F40" s="68"/>
      <c r="G40" s="68"/>
      <c r="H40" s="68"/>
      <c r="I40" s="68"/>
      <c r="J40" s="68"/>
      <c r="K40" s="68"/>
      <c r="L40" s="68"/>
      <c r="M40" s="68"/>
      <c r="N40" s="68"/>
      <c r="O40" s="68"/>
      <c r="P40" s="68"/>
      <c r="Q40" s="68"/>
      <c r="R40" s="68"/>
      <c r="S40" s="68"/>
      <c r="T40" s="68"/>
      <c r="U40" s="68"/>
      <c r="V40" s="68"/>
      <c r="W40" s="68"/>
      <c r="X40" s="68"/>
      <c r="Y40" s="68"/>
    </row>
    <row r="41" spans="1:25" x14ac:dyDescent="0.2">
      <c r="A41" s="68"/>
      <c r="B41" s="68"/>
      <c r="C41" s="68"/>
      <c r="D41" s="68"/>
      <c r="E41" s="68"/>
      <c r="F41" s="68"/>
      <c r="G41" s="68"/>
      <c r="H41" s="68"/>
      <c r="I41" s="68"/>
      <c r="J41" s="68"/>
      <c r="K41" s="68"/>
      <c r="L41" s="68"/>
      <c r="M41" s="68"/>
      <c r="N41" s="68"/>
      <c r="O41" s="68"/>
      <c r="P41" s="68"/>
      <c r="Q41" s="68"/>
      <c r="R41" s="68"/>
      <c r="S41" s="68"/>
      <c r="T41" s="68"/>
      <c r="U41" s="68"/>
      <c r="V41" s="68"/>
      <c r="W41" s="68"/>
      <c r="X41" s="68"/>
      <c r="Y41" s="68"/>
    </row>
    <row r="42" spans="1:25" x14ac:dyDescent="0.2">
      <c r="A42" s="68"/>
      <c r="B42" s="68"/>
      <c r="C42" s="68"/>
      <c r="D42" s="68"/>
      <c r="E42" s="68"/>
      <c r="F42" s="68"/>
      <c r="G42" s="68"/>
      <c r="H42" s="68"/>
      <c r="I42" s="68"/>
      <c r="J42" s="68"/>
      <c r="K42" s="68"/>
      <c r="L42" s="68"/>
      <c r="M42" s="68"/>
      <c r="N42" s="68"/>
      <c r="O42" s="68"/>
      <c r="P42" s="68"/>
      <c r="Q42" s="68"/>
      <c r="R42" s="68"/>
      <c r="S42" s="68"/>
      <c r="T42" s="68"/>
      <c r="U42" s="68"/>
      <c r="V42" s="68"/>
      <c r="W42" s="68"/>
      <c r="X42" s="68"/>
      <c r="Y42" s="68"/>
    </row>
    <row r="43" spans="1:25" x14ac:dyDescent="0.2">
      <c r="A43" s="68"/>
      <c r="B43" s="68"/>
      <c r="C43" s="68"/>
      <c r="D43" s="68"/>
      <c r="E43" s="68"/>
      <c r="F43" s="68"/>
      <c r="G43" s="68"/>
      <c r="H43" s="68"/>
      <c r="I43" s="68"/>
      <c r="J43" s="68"/>
      <c r="K43" s="68"/>
      <c r="L43" s="68"/>
      <c r="M43" s="68"/>
      <c r="N43" s="68"/>
      <c r="O43" s="68"/>
      <c r="P43" s="68"/>
      <c r="Q43" s="68"/>
      <c r="R43" s="68"/>
      <c r="S43" s="68"/>
      <c r="T43" s="68"/>
      <c r="U43" s="68"/>
      <c r="V43" s="68"/>
      <c r="W43" s="68"/>
      <c r="X43" s="68"/>
      <c r="Y43" s="68"/>
    </row>
    <row r="44" spans="1:25" x14ac:dyDescent="0.2">
      <c r="A44" s="68"/>
      <c r="B44" s="68"/>
      <c r="C44" s="68"/>
      <c r="D44" s="68"/>
      <c r="E44" s="68"/>
      <c r="F44" s="68"/>
      <c r="G44" s="68"/>
      <c r="H44" s="68"/>
      <c r="I44" s="68"/>
      <c r="J44" s="68"/>
      <c r="K44" s="68"/>
      <c r="L44" s="68"/>
      <c r="M44" s="68"/>
      <c r="N44" s="68"/>
      <c r="O44" s="68"/>
      <c r="P44" s="68"/>
      <c r="Q44" s="68"/>
      <c r="R44" s="68"/>
      <c r="S44" s="68"/>
      <c r="T44" s="68"/>
      <c r="U44" s="68"/>
      <c r="V44" s="68"/>
      <c r="W44" s="68"/>
      <c r="X44" s="68"/>
      <c r="Y44" s="68"/>
    </row>
    <row r="45" spans="1:25" x14ac:dyDescent="0.2">
      <c r="A45" s="68"/>
      <c r="B45" s="68"/>
      <c r="C45" s="68"/>
      <c r="D45" s="68"/>
      <c r="E45" s="68"/>
      <c r="F45" s="68"/>
      <c r="G45" s="68"/>
      <c r="H45" s="68"/>
      <c r="I45" s="68"/>
      <c r="J45" s="68"/>
      <c r="K45" s="68"/>
      <c r="L45" s="68"/>
      <c r="M45" s="68"/>
      <c r="N45" s="68"/>
      <c r="O45" s="68"/>
      <c r="P45" s="68"/>
      <c r="Q45" s="68"/>
      <c r="R45" s="68"/>
      <c r="S45" s="68"/>
      <c r="T45" s="68"/>
      <c r="U45" s="68"/>
      <c r="V45" s="68"/>
      <c r="W45" s="68"/>
      <c r="X45" s="68"/>
      <c r="Y45" s="68"/>
    </row>
    <row r="46" spans="1:25" x14ac:dyDescent="0.2">
      <c r="A46" s="68"/>
      <c r="B46" s="68"/>
      <c r="C46" s="68"/>
      <c r="D46" s="68"/>
      <c r="E46" s="68"/>
      <c r="F46" s="68"/>
      <c r="G46" s="68"/>
      <c r="H46" s="68"/>
      <c r="I46" s="68"/>
      <c r="J46" s="68"/>
      <c r="K46" s="68"/>
      <c r="L46" s="68"/>
      <c r="M46" s="68"/>
      <c r="N46" s="68"/>
      <c r="O46" s="68"/>
      <c r="P46" s="68"/>
      <c r="Q46" s="68"/>
      <c r="R46" s="68"/>
      <c r="S46" s="68"/>
      <c r="T46" s="68"/>
      <c r="U46" s="68"/>
      <c r="V46" s="68"/>
      <c r="W46" s="68"/>
      <c r="X46" s="68"/>
      <c r="Y46" s="68"/>
    </row>
    <row r="47" spans="1:25" x14ac:dyDescent="0.2">
      <c r="A47" s="68"/>
      <c r="B47" s="68"/>
      <c r="C47" s="68"/>
      <c r="D47" s="68"/>
      <c r="E47" s="68"/>
      <c r="F47" s="68"/>
      <c r="G47" s="68"/>
      <c r="H47" s="68"/>
      <c r="I47" s="68"/>
      <c r="J47" s="68"/>
      <c r="K47" s="68"/>
      <c r="L47" s="68"/>
      <c r="M47" s="68"/>
      <c r="N47" s="68"/>
      <c r="O47" s="68"/>
      <c r="P47" s="68"/>
      <c r="Q47" s="68"/>
      <c r="R47" s="68"/>
      <c r="S47" s="68"/>
      <c r="T47" s="68"/>
      <c r="U47" s="68"/>
      <c r="V47" s="68"/>
      <c r="W47" s="68"/>
      <c r="X47" s="68"/>
      <c r="Y47" s="68"/>
    </row>
  </sheetData>
  <mergeCells count="6">
    <mergeCell ref="A24:Y24"/>
    <mergeCell ref="A1:B1"/>
    <mergeCell ref="A2:B2"/>
    <mergeCell ref="C4:I4"/>
    <mergeCell ref="K4:Q4"/>
    <mergeCell ref="S4:Y4"/>
  </mergeCells>
  <pageMargins left="0.25" right="0.25" top="0.5" bottom="0.5" header="0" footer="0.25"/>
  <pageSetup scale="79" orientation="landscape"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O107"/>
  <sheetViews>
    <sheetView topLeftCell="P31" workbookViewId="0">
      <selection activeCell="C8" sqref="C8"/>
    </sheetView>
  </sheetViews>
  <sheetFormatPr defaultColWidth="21.5" defaultRowHeight="11.25" x14ac:dyDescent="0.2"/>
  <cols>
    <col min="1" max="1" width="59.83203125" style="167" customWidth="1"/>
    <col min="2" max="2" width="0.6640625" style="167" customWidth="1"/>
    <col min="3" max="3" width="11.6640625" style="167" bestFit="1" customWidth="1"/>
    <col min="4" max="4" width="8.83203125" style="167" bestFit="1" customWidth="1"/>
    <col min="5" max="5" width="0.6640625" style="167" customWidth="1"/>
    <col min="6" max="6" width="11.6640625" style="167" bestFit="1" customWidth="1"/>
    <col min="7" max="7" width="8.83203125" style="167" bestFit="1" customWidth="1"/>
    <col min="8" max="8" width="0.6640625" style="167" customWidth="1"/>
    <col min="9" max="9" width="11.6640625" style="167" bestFit="1" customWidth="1"/>
    <col min="10" max="10" width="8.83203125" style="167" bestFit="1" customWidth="1"/>
    <col min="11" max="11" width="0.6640625" style="167" customWidth="1"/>
    <col min="12" max="12" width="11.6640625" style="167" bestFit="1" customWidth="1"/>
    <col min="13" max="13" width="8.83203125" style="167" bestFit="1" customWidth="1"/>
    <col min="14" max="14" width="0.6640625" style="167" customWidth="1"/>
    <col min="15" max="15" width="11.6640625" style="167" bestFit="1" customWidth="1"/>
    <col min="16" max="16" width="8.83203125" style="167" bestFit="1" customWidth="1"/>
    <col min="17" max="17" width="0.6640625" style="167" customWidth="1"/>
    <col min="18" max="18" width="11.6640625" style="167" bestFit="1" customWidth="1"/>
    <col min="19" max="19" width="8.83203125" style="167" bestFit="1" customWidth="1"/>
    <col min="20" max="20" width="0.6640625" style="167" customWidth="1"/>
    <col min="21" max="21" width="59.83203125" style="167" customWidth="1"/>
    <col min="22" max="22" width="0.6640625" style="167" customWidth="1"/>
    <col min="23" max="23" width="11.6640625" style="167" bestFit="1" customWidth="1"/>
    <col min="24" max="24" width="8.83203125" style="167" bestFit="1" customWidth="1"/>
    <col min="25" max="25" width="0.6640625" style="167" customWidth="1"/>
    <col min="26" max="26" width="11.6640625" style="167" bestFit="1" customWidth="1"/>
    <col min="27" max="27" width="8.83203125" style="167" bestFit="1" customWidth="1"/>
    <col min="28" max="28" width="0.6640625" style="167" customWidth="1"/>
    <col min="29" max="29" width="11.6640625" style="167" bestFit="1" customWidth="1"/>
    <col min="30" max="30" width="8.83203125" style="167" bestFit="1" customWidth="1"/>
    <col min="31" max="31" width="0.6640625" style="167" customWidth="1"/>
    <col min="32" max="32" width="11.6640625" style="167" bestFit="1" customWidth="1"/>
    <col min="33" max="33" width="8.83203125" style="167" bestFit="1" customWidth="1"/>
    <col min="34" max="34" width="0.6640625" style="167" customWidth="1"/>
    <col min="35" max="35" width="11.6640625" style="167" bestFit="1" customWidth="1"/>
    <col min="36" max="36" width="8.83203125" style="167" bestFit="1" customWidth="1"/>
    <col min="37" max="37" width="0.6640625" style="167" customWidth="1"/>
    <col min="38" max="38" width="11.6640625" style="167" bestFit="1" customWidth="1"/>
    <col min="39" max="39" width="8.83203125" style="167" bestFit="1" customWidth="1"/>
    <col min="40" max="40" width="0.6640625" style="167" customWidth="1"/>
    <col min="41" max="41" width="10.33203125" style="167" customWidth="1"/>
    <col min="42" max="16384" width="21.5" style="167"/>
  </cols>
  <sheetData>
    <row r="1" spans="1:41" x14ac:dyDescent="0.2">
      <c r="A1" s="27"/>
      <c r="B1" s="166"/>
      <c r="C1" s="166"/>
      <c r="D1" s="166"/>
      <c r="E1" s="166"/>
      <c r="F1" s="166"/>
      <c r="G1" s="166"/>
      <c r="H1" s="166"/>
      <c r="I1" s="166"/>
      <c r="J1" s="166"/>
      <c r="K1" s="166"/>
      <c r="L1" s="166"/>
      <c r="M1" s="166"/>
      <c r="N1" s="166"/>
      <c r="O1" s="166"/>
      <c r="P1" s="166"/>
      <c r="Q1" s="166"/>
      <c r="R1" s="166"/>
      <c r="S1" s="166"/>
      <c r="T1" s="166"/>
      <c r="U1" s="27"/>
      <c r="V1" s="166"/>
      <c r="W1" s="166"/>
      <c r="X1" s="166"/>
      <c r="Y1" s="166"/>
      <c r="Z1" s="166"/>
      <c r="AA1" s="166"/>
      <c r="AB1" s="166"/>
      <c r="AC1" s="166"/>
      <c r="AD1" s="166"/>
      <c r="AE1" s="166"/>
      <c r="AF1" s="166"/>
      <c r="AG1" s="166"/>
      <c r="AH1" s="166"/>
      <c r="AI1" s="166"/>
      <c r="AJ1" s="166"/>
      <c r="AK1" s="166"/>
      <c r="AL1" s="166"/>
      <c r="AM1" s="166"/>
      <c r="AN1" s="166"/>
      <c r="AO1" s="166"/>
    </row>
    <row r="2" spans="1:41" x14ac:dyDescent="0.2">
      <c r="A2" s="168" t="s">
        <v>21</v>
      </c>
      <c r="B2" s="166"/>
      <c r="C2" s="166"/>
      <c r="D2" s="166"/>
      <c r="E2" s="166"/>
      <c r="F2" s="166"/>
      <c r="G2" s="166"/>
      <c r="H2" s="166"/>
      <c r="I2" s="166"/>
      <c r="J2" s="166"/>
      <c r="K2" s="166"/>
      <c r="L2" s="166"/>
      <c r="M2" s="166"/>
      <c r="N2" s="166"/>
      <c r="O2" s="166"/>
      <c r="P2" s="166"/>
      <c r="Q2" s="166"/>
      <c r="R2" s="166"/>
      <c r="S2" s="166"/>
      <c r="T2" s="166"/>
      <c r="U2" s="168" t="s">
        <v>21</v>
      </c>
      <c r="V2" s="166"/>
      <c r="W2" s="166"/>
      <c r="X2" s="166"/>
      <c r="Y2" s="166"/>
      <c r="Z2" s="166"/>
      <c r="AA2" s="166"/>
      <c r="AB2" s="166"/>
      <c r="AC2" s="166"/>
      <c r="AD2" s="166"/>
      <c r="AE2" s="166"/>
      <c r="AF2" s="166"/>
      <c r="AG2" s="166"/>
      <c r="AH2" s="166"/>
      <c r="AI2" s="166"/>
      <c r="AJ2" s="166"/>
      <c r="AK2" s="166"/>
      <c r="AL2" s="166"/>
      <c r="AM2" s="166"/>
      <c r="AN2" s="166"/>
      <c r="AO2" s="166"/>
    </row>
    <row r="3" spans="1:41" x14ac:dyDescent="0.2">
      <c r="A3" s="168" t="s">
        <v>59</v>
      </c>
      <c r="B3" s="166"/>
      <c r="C3" s="166"/>
      <c r="D3" s="166"/>
      <c r="E3" s="166"/>
      <c r="F3" s="166"/>
      <c r="G3" s="166"/>
      <c r="H3" s="166"/>
      <c r="I3" s="166"/>
      <c r="J3" s="166"/>
      <c r="K3" s="166"/>
      <c r="L3" s="166"/>
      <c r="M3" s="166"/>
      <c r="N3" s="166"/>
      <c r="O3" s="166"/>
      <c r="P3" s="166"/>
      <c r="Q3" s="166"/>
      <c r="R3" s="166"/>
      <c r="S3" s="166"/>
      <c r="T3" s="166"/>
      <c r="U3" s="168" t="s">
        <v>59</v>
      </c>
      <c r="V3" s="166"/>
      <c r="W3" s="166"/>
      <c r="X3" s="166"/>
      <c r="Y3" s="166"/>
      <c r="Z3" s="166"/>
      <c r="AA3" s="166"/>
      <c r="AB3" s="166"/>
      <c r="AC3" s="166"/>
      <c r="AD3" s="166"/>
      <c r="AE3" s="166"/>
      <c r="AF3" s="166"/>
      <c r="AG3" s="166"/>
      <c r="AH3" s="166"/>
      <c r="AI3" s="166"/>
      <c r="AJ3" s="166"/>
      <c r="AK3" s="166"/>
      <c r="AL3" s="166"/>
      <c r="AM3" s="166"/>
      <c r="AN3" s="166"/>
      <c r="AO3" s="166"/>
    </row>
    <row r="4" spans="1:41" ht="7.5" customHeight="1" x14ac:dyDescent="0.2">
      <c r="A4" s="166"/>
      <c r="B4" s="166"/>
      <c r="C4" s="166"/>
      <c r="D4" s="166"/>
      <c r="E4" s="166"/>
      <c r="F4" s="166"/>
      <c r="G4" s="166"/>
      <c r="H4" s="166"/>
      <c r="I4" s="166"/>
      <c r="J4" s="166"/>
      <c r="K4" s="166"/>
      <c r="L4" s="166"/>
      <c r="M4" s="166"/>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6"/>
      <c r="AN4" s="166"/>
      <c r="AO4" s="166"/>
    </row>
    <row r="5" spans="1:41" ht="7.5" customHeight="1" x14ac:dyDescent="0.2">
      <c r="A5" s="166"/>
      <c r="B5" s="166"/>
      <c r="C5" s="166"/>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row>
    <row r="6" spans="1:41" s="171" customFormat="1" x14ac:dyDescent="0.2">
      <c r="A6" s="27"/>
      <c r="B6" s="27"/>
      <c r="C6" s="270">
        <v>2015</v>
      </c>
      <c r="D6" s="271"/>
      <c r="E6" s="272"/>
      <c r="F6" s="273"/>
      <c r="G6" s="271"/>
      <c r="H6" s="273"/>
      <c r="I6" s="274"/>
      <c r="J6" s="271"/>
      <c r="K6" s="271"/>
      <c r="L6" s="271"/>
      <c r="M6" s="271"/>
      <c r="N6" s="27"/>
      <c r="O6" s="270">
        <v>2016</v>
      </c>
      <c r="P6" s="271"/>
      <c r="Q6" s="273"/>
      <c r="R6" s="273"/>
      <c r="S6" s="273"/>
      <c r="T6" s="169"/>
      <c r="U6" s="27"/>
      <c r="V6" s="270">
        <v>2016</v>
      </c>
      <c r="W6" s="273"/>
      <c r="X6" s="273"/>
      <c r="Y6" s="273"/>
      <c r="Z6" s="273"/>
      <c r="AA6" s="273"/>
      <c r="AB6" s="170"/>
      <c r="AC6" s="270">
        <v>2017</v>
      </c>
      <c r="AD6" s="275"/>
      <c r="AE6" s="275"/>
      <c r="AF6" s="275"/>
      <c r="AG6" s="275"/>
      <c r="AH6" s="270"/>
      <c r="AI6" s="270"/>
      <c r="AJ6" s="270"/>
      <c r="AK6" s="275"/>
      <c r="AL6" s="275"/>
      <c r="AM6" s="275"/>
      <c r="AN6" s="170"/>
      <c r="AO6" s="170"/>
    </row>
    <row r="7" spans="1:41" s="171" customFormat="1" x14ac:dyDescent="0.2">
      <c r="A7" s="27"/>
      <c r="B7" s="27"/>
      <c r="C7" s="276" t="s">
        <v>60</v>
      </c>
      <c r="D7" s="277"/>
      <c r="E7" s="172"/>
      <c r="F7" s="278" t="s">
        <v>61</v>
      </c>
      <c r="G7" s="271"/>
      <c r="H7" s="173"/>
      <c r="I7" s="278" t="s">
        <v>62</v>
      </c>
      <c r="J7" s="271"/>
      <c r="K7" s="174"/>
      <c r="L7" s="276" t="s">
        <v>63</v>
      </c>
      <c r="M7" s="279"/>
      <c r="N7" s="173"/>
      <c r="O7" s="278" t="s">
        <v>60</v>
      </c>
      <c r="P7" s="271"/>
      <c r="Q7" s="173"/>
      <c r="R7" s="278" t="s">
        <v>61</v>
      </c>
      <c r="S7" s="280"/>
      <c r="T7" s="174"/>
      <c r="U7" s="27"/>
      <c r="V7" s="27"/>
      <c r="W7" s="278" t="s">
        <v>62</v>
      </c>
      <c r="X7" s="280"/>
      <c r="Y7" s="173"/>
      <c r="Z7" s="278" t="s">
        <v>63</v>
      </c>
      <c r="AA7" s="280"/>
      <c r="AB7" s="173"/>
      <c r="AC7" s="278" t="s">
        <v>60</v>
      </c>
      <c r="AD7" s="280"/>
      <c r="AE7" s="173"/>
      <c r="AF7" s="276" t="s">
        <v>61</v>
      </c>
      <c r="AG7" s="279"/>
      <c r="AH7" s="173"/>
      <c r="AI7" s="276" t="s">
        <v>62</v>
      </c>
      <c r="AJ7" s="279"/>
      <c r="AK7" s="173"/>
      <c r="AL7" s="278" t="s">
        <v>63</v>
      </c>
      <c r="AM7" s="281"/>
      <c r="AN7" s="173"/>
      <c r="AO7" s="173"/>
    </row>
    <row r="8" spans="1:41" s="171" customFormat="1" x14ac:dyDescent="0.2">
      <c r="A8" s="27"/>
      <c r="B8" s="27"/>
      <c r="C8" s="175" t="s">
        <v>64</v>
      </c>
      <c r="D8" s="175" t="s">
        <v>64</v>
      </c>
      <c r="E8" s="27"/>
      <c r="F8" s="175" t="s">
        <v>64</v>
      </c>
      <c r="G8" s="175" t="s">
        <v>64</v>
      </c>
      <c r="H8" s="173"/>
      <c r="I8" s="176" t="s">
        <v>64</v>
      </c>
      <c r="J8" s="176" t="s">
        <v>64</v>
      </c>
      <c r="K8" s="173"/>
      <c r="L8" s="176" t="s">
        <v>64</v>
      </c>
      <c r="M8" s="176" t="s">
        <v>64</v>
      </c>
      <c r="N8" s="173"/>
      <c r="O8" s="176" t="s">
        <v>64</v>
      </c>
      <c r="P8" s="176" t="s">
        <v>64</v>
      </c>
      <c r="Q8" s="27"/>
      <c r="R8" s="176" t="s">
        <v>64</v>
      </c>
      <c r="S8" s="176" t="s">
        <v>64</v>
      </c>
      <c r="T8" s="173"/>
      <c r="U8" s="27"/>
      <c r="V8" s="27"/>
      <c r="W8" s="176" t="s">
        <v>64</v>
      </c>
      <c r="X8" s="176" t="s">
        <v>64</v>
      </c>
      <c r="Y8" s="27"/>
      <c r="Z8" s="175" t="s">
        <v>64</v>
      </c>
      <c r="AA8" s="175" t="s">
        <v>64</v>
      </c>
      <c r="AB8" s="27"/>
      <c r="AC8" s="176" t="s">
        <v>64</v>
      </c>
      <c r="AD8" s="176" t="s">
        <v>64</v>
      </c>
      <c r="AE8" s="173"/>
      <c r="AF8" s="176" t="s">
        <v>64</v>
      </c>
      <c r="AG8" s="176" t="s">
        <v>64</v>
      </c>
      <c r="AH8" s="173"/>
      <c r="AI8" s="176" t="s">
        <v>64</v>
      </c>
      <c r="AJ8" s="176" t="s">
        <v>64</v>
      </c>
      <c r="AK8" s="173"/>
      <c r="AL8" s="176" t="s">
        <v>64</v>
      </c>
      <c r="AM8" s="176" t="s">
        <v>64</v>
      </c>
      <c r="AN8" s="27"/>
      <c r="AO8" s="27"/>
    </row>
    <row r="9" spans="1:41" s="171" customFormat="1" x14ac:dyDescent="0.2">
      <c r="A9" s="61" t="s">
        <v>65</v>
      </c>
      <c r="B9" s="27"/>
      <c r="C9" s="177" t="s">
        <v>66</v>
      </c>
      <c r="D9" s="177" t="s">
        <v>67</v>
      </c>
      <c r="E9" s="27"/>
      <c r="F9" s="177" t="s">
        <v>66</v>
      </c>
      <c r="G9" s="177" t="s">
        <v>67</v>
      </c>
      <c r="H9" s="173"/>
      <c r="I9" s="177" t="s">
        <v>66</v>
      </c>
      <c r="J9" s="177" t="s">
        <v>67</v>
      </c>
      <c r="K9" s="173"/>
      <c r="L9" s="177" t="s">
        <v>66</v>
      </c>
      <c r="M9" s="177" t="s">
        <v>67</v>
      </c>
      <c r="N9" s="173"/>
      <c r="O9" s="177" t="s">
        <v>66</v>
      </c>
      <c r="P9" s="177" t="s">
        <v>67</v>
      </c>
      <c r="Q9" s="173"/>
      <c r="R9" s="177" t="s">
        <v>66</v>
      </c>
      <c r="S9" s="177" t="s">
        <v>67</v>
      </c>
      <c r="T9" s="173"/>
      <c r="U9" s="61" t="s">
        <v>65</v>
      </c>
      <c r="V9" s="27"/>
      <c r="W9" s="177" t="s">
        <v>66</v>
      </c>
      <c r="X9" s="177" t="s">
        <v>67</v>
      </c>
      <c r="Y9" s="173"/>
      <c r="Z9" s="177" t="s">
        <v>66</v>
      </c>
      <c r="AA9" s="177" t="s">
        <v>67</v>
      </c>
      <c r="AB9" s="173"/>
      <c r="AC9" s="177" t="s">
        <v>66</v>
      </c>
      <c r="AD9" s="177" t="s">
        <v>67</v>
      </c>
      <c r="AE9" s="173"/>
      <c r="AF9" s="177" t="s">
        <v>66</v>
      </c>
      <c r="AG9" s="177" t="s">
        <v>67</v>
      </c>
      <c r="AH9" s="173"/>
      <c r="AI9" s="177" t="s">
        <v>66</v>
      </c>
      <c r="AJ9" s="177" t="s">
        <v>67</v>
      </c>
      <c r="AK9" s="173"/>
      <c r="AL9" s="177" t="s">
        <v>66</v>
      </c>
      <c r="AM9" s="177" t="s">
        <v>67</v>
      </c>
      <c r="AN9" s="173"/>
      <c r="AO9" s="173"/>
    </row>
    <row r="10" spans="1:41" ht="6" customHeight="1" x14ac:dyDescent="0.2">
      <c r="A10" s="163"/>
      <c r="B10" s="166"/>
      <c r="C10" s="166"/>
      <c r="D10" s="166"/>
      <c r="E10" s="166"/>
      <c r="F10" s="166"/>
      <c r="G10" s="166"/>
      <c r="H10" s="166"/>
      <c r="I10" s="166"/>
      <c r="J10" s="166"/>
      <c r="K10" s="166"/>
      <c r="L10" s="166"/>
      <c r="M10" s="166"/>
      <c r="N10" s="166"/>
      <c r="O10" s="28"/>
      <c r="P10" s="30"/>
      <c r="Q10" s="14"/>
      <c r="R10" s="28"/>
      <c r="S10" s="30"/>
      <c r="T10" s="28"/>
      <c r="U10" s="163"/>
      <c r="V10" s="28"/>
      <c r="W10" s="28"/>
      <c r="X10" s="30"/>
      <c r="Y10" s="14"/>
      <c r="Z10" s="14"/>
      <c r="AA10" s="14"/>
      <c r="AB10" s="14"/>
      <c r="AC10" s="14"/>
      <c r="AD10" s="14"/>
      <c r="AE10" s="14"/>
      <c r="AF10" s="166"/>
      <c r="AG10" s="166"/>
      <c r="AH10" s="166"/>
      <c r="AI10" s="166"/>
      <c r="AJ10" s="166"/>
      <c r="AK10" s="166"/>
      <c r="AL10" s="166"/>
      <c r="AM10" s="166"/>
      <c r="AN10" s="14"/>
      <c r="AO10" s="14"/>
    </row>
    <row r="11" spans="1:41" x14ac:dyDescent="0.2">
      <c r="A11" s="164" t="s">
        <v>68</v>
      </c>
      <c r="B11" s="166"/>
      <c r="C11" s="166"/>
      <c r="D11" s="166"/>
      <c r="E11" s="166"/>
      <c r="F11" s="166"/>
      <c r="G11" s="166"/>
      <c r="H11" s="166"/>
      <c r="I11" s="166"/>
      <c r="J11" s="166"/>
      <c r="K11" s="166"/>
      <c r="L11" s="166"/>
      <c r="M11" s="166"/>
      <c r="N11" s="166"/>
      <c r="O11" s="28"/>
      <c r="P11" s="30"/>
      <c r="Q11" s="14"/>
      <c r="R11" s="28"/>
      <c r="S11" s="30"/>
      <c r="T11" s="28"/>
      <c r="U11" s="164" t="s">
        <v>68</v>
      </c>
      <c r="V11" s="28"/>
      <c r="W11" s="28"/>
      <c r="X11" s="30"/>
      <c r="Y11" s="14"/>
      <c r="Z11" s="14"/>
      <c r="AA11" s="14"/>
      <c r="AB11" s="14"/>
      <c r="AC11" s="14"/>
      <c r="AD11" s="14"/>
      <c r="AE11" s="14"/>
      <c r="AF11" s="166"/>
      <c r="AG11" s="166"/>
      <c r="AH11" s="166"/>
      <c r="AI11" s="166"/>
      <c r="AJ11" s="166"/>
      <c r="AK11" s="166"/>
      <c r="AL11" s="166"/>
      <c r="AM11" s="166"/>
      <c r="AN11" s="14"/>
      <c r="AO11" s="14"/>
    </row>
    <row r="12" spans="1:41" x14ac:dyDescent="0.2">
      <c r="A12" s="15" t="s">
        <v>69</v>
      </c>
      <c r="B12" s="166"/>
      <c r="C12" s="166"/>
      <c r="D12" s="166"/>
      <c r="E12" s="166"/>
      <c r="F12" s="166"/>
      <c r="G12" s="166"/>
      <c r="H12" s="166"/>
      <c r="I12" s="166"/>
      <c r="J12" s="166"/>
      <c r="K12" s="166"/>
      <c r="L12" s="166"/>
      <c r="M12" s="166"/>
      <c r="N12" s="166"/>
      <c r="O12" s="28"/>
      <c r="P12" s="30"/>
      <c r="Q12" s="14"/>
      <c r="R12" s="28"/>
      <c r="S12" s="30"/>
      <c r="T12" s="28"/>
      <c r="U12" s="15" t="s">
        <v>69</v>
      </c>
      <c r="V12" s="28"/>
      <c r="W12" s="28"/>
      <c r="X12" s="30"/>
      <c r="Y12" s="14"/>
      <c r="Z12" s="14"/>
      <c r="AA12" s="14"/>
      <c r="AB12" s="14"/>
      <c r="AC12" s="14"/>
      <c r="AD12" s="14"/>
      <c r="AE12" s="14"/>
      <c r="AF12" s="166"/>
      <c r="AG12" s="166"/>
      <c r="AH12" s="166"/>
      <c r="AI12" s="166"/>
      <c r="AJ12" s="166"/>
      <c r="AK12" s="166"/>
      <c r="AL12" s="166"/>
      <c r="AM12" s="166"/>
      <c r="AN12" s="14"/>
      <c r="AO12" s="14"/>
    </row>
    <row r="13" spans="1:41" x14ac:dyDescent="0.2">
      <c r="A13" s="15" t="s">
        <v>70</v>
      </c>
      <c r="B13" s="166"/>
      <c r="C13" s="185">
        <v>22071</v>
      </c>
      <c r="D13" s="178">
        <v>5.5999999999999999E-3</v>
      </c>
      <c r="E13" s="29"/>
      <c r="F13" s="185">
        <v>20235</v>
      </c>
      <c r="G13" s="178">
        <v>5.5999999999999999E-3</v>
      </c>
      <c r="H13" s="30"/>
      <c r="I13" s="185">
        <v>20549</v>
      </c>
      <c r="J13" s="178">
        <v>4.4999999999999997E-3</v>
      </c>
      <c r="K13" s="29"/>
      <c r="L13" s="185">
        <v>19301</v>
      </c>
      <c r="M13" s="178">
        <v>4.4999999999999997E-3</v>
      </c>
      <c r="N13" s="30"/>
      <c r="O13" s="185">
        <v>14909</v>
      </c>
      <c r="P13" s="178">
        <v>6.8999999999999999E-3</v>
      </c>
      <c r="Q13" s="29"/>
      <c r="R13" s="185">
        <v>14394</v>
      </c>
      <c r="S13" s="178">
        <v>6.7999999999999996E-3</v>
      </c>
      <c r="T13" s="29"/>
      <c r="U13" s="15" t="s">
        <v>70</v>
      </c>
      <c r="V13" s="28"/>
      <c r="W13" s="185">
        <v>14066</v>
      </c>
      <c r="X13" s="178">
        <v>7.4000000000000003E-3</v>
      </c>
      <c r="Y13" s="29"/>
      <c r="Z13" s="185">
        <v>15447</v>
      </c>
      <c r="AA13" s="178">
        <v>7.1000000000000004E-3</v>
      </c>
      <c r="AB13" s="29"/>
      <c r="AC13" s="185">
        <v>14714</v>
      </c>
      <c r="AD13" s="178">
        <v>6.0000000000000001E-3</v>
      </c>
      <c r="AE13" s="29"/>
      <c r="AF13" s="185">
        <v>14832</v>
      </c>
      <c r="AG13" s="178">
        <v>7.3000000000000001E-3</v>
      </c>
      <c r="AH13" s="29"/>
      <c r="AI13" s="185">
        <v>15899</v>
      </c>
      <c r="AJ13" s="178">
        <v>8.6E-3</v>
      </c>
      <c r="AK13" s="29"/>
      <c r="AL13" s="185">
        <v>14068</v>
      </c>
      <c r="AM13" s="178">
        <v>1.03E-2</v>
      </c>
      <c r="AN13" s="29"/>
      <c r="AO13" s="29"/>
    </row>
    <row r="14" spans="1:41" x14ac:dyDescent="0.2">
      <c r="A14" s="15" t="s">
        <v>71</v>
      </c>
      <c r="B14" s="166"/>
      <c r="C14" s="31">
        <v>81160</v>
      </c>
      <c r="D14" s="178">
        <v>2.3E-3</v>
      </c>
      <c r="E14" s="31"/>
      <c r="F14" s="31">
        <v>81846</v>
      </c>
      <c r="G14" s="178">
        <v>2.0999999999999999E-3</v>
      </c>
      <c r="H14" s="30"/>
      <c r="I14" s="31">
        <v>84175</v>
      </c>
      <c r="J14" s="178">
        <v>2E-3</v>
      </c>
      <c r="K14" s="31"/>
      <c r="L14" s="31">
        <v>84880</v>
      </c>
      <c r="M14" s="178">
        <v>1.8E-3</v>
      </c>
      <c r="N14" s="30"/>
      <c r="O14" s="31">
        <v>89092</v>
      </c>
      <c r="P14" s="178">
        <v>2.8E-3</v>
      </c>
      <c r="Q14" s="31"/>
      <c r="R14" s="31">
        <v>97788</v>
      </c>
      <c r="S14" s="178">
        <v>3.0000000000000001E-3</v>
      </c>
      <c r="T14" s="31"/>
      <c r="U14" s="15" t="s">
        <v>71</v>
      </c>
      <c r="V14" s="32"/>
      <c r="W14" s="186">
        <v>74102</v>
      </c>
      <c r="X14" s="178">
        <v>2E-3</v>
      </c>
      <c r="Y14" s="31"/>
      <c r="Z14" s="186">
        <v>61672</v>
      </c>
      <c r="AA14" s="178">
        <v>1.8E-3</v>
      </c>
      <c r="AB14" s="31"/>
      <c r="AC14" s="186">
        <v>66043</v>
      </c>
      <c r="AD14" s="178">
        <v>3.5000000000000001E-3</v>
      </c>
      <c r="AE14" s="31"/>
      <c r="AF14" s="186">
        <v>69316</v>
      </c>
      <c r="AG14" s="178">
        <v>4.1000000000000003E-3</v>
      </c>
      <c r="AH14" s="31"/>
      <c r="AI14" s="186">
        <v>70430</v>
      </c>
      <c r="AJ14" s="178">
        <v>5.0000000000000001E-3</v>
      </c>
      <c r="AK14" s="31"/>
      <c r="AL14" s="186">
        <v>74961</v>
      </c>
      <c r="AM14" s="178">
        <v>5.4000000000000003E-3</v>
      </c>
      <c r="AN14" s="31"/>
      <c r="AO14" s="31"/>
    </row>
    <row r="15" spans="1:41" ht="22.5" x14ac:dyDescent="0.2">
      <c r="A15" s="179" t="s">
        <v>72</v>
      </c>
      <c r="B15" s="166"/>
      <c r="C15" s="31">
        <v>20416</v>
      </c>
      <c r="D15" s="178">
        <v>5.8999999999999999E-3</v>
      </c>
      <c r="E15" s="31"/>
      <c r="F15" s="31">
        <v>23545</v>
      </c>
      <c r="G15" s="178">
        <v>6.1000000000000004E-3</v>
      </c>
      <c r="H15" s="30"/>
      <c r="I15" s="31">
        <v>25366</v>
      </c>
      <c r="J15" s="178">
        <v>6.1000000000000004E-3</v>
      </c>
      <c r="K15" s="31"/>
      <c r="L15" s="31">
        <v>24147</v>
      </c>
      <c r="M15" s="178">
        <v>6.8999999999999999E-3</v>
      </c>
      <c r="N15" s="30"/>
      <c r="O15" s="31">
        <v>23623</v>
      </c>
      <c r="P15" s="178">
        <v>8.3999999999999995E-3</v>
      </c>
      <c r="Q15" s="31"/>
      <c r="R15" s="31">
        <v>25813</v>
      </c>
      <c r="S15" s="178">
        <v>8.6999999999999994E-3</v>
      </c>
      <c r="T15" s="31"/>
      <c r="U15" s="179" t="s">
        <v>72</v>
      </c>
      <c r="V15" s="32"/>
      <c r="W15" s="186">
        <v>26376</v>
      </c>
      <c r="X15" s="178">
        <v>9.2999999999999992E-3</v>
      </c>
      <c r="Y15" s="31"/>
      <c r="Z15" s="186">
        <v>27233</v>
      </c>
      <c r="AA15" s="178">
        <v>9.7000000000000003E-3</v>
      </c>
      <c r="AB15" s="31"/>
      <c r="AC15" s="186">
        <v>25312</v>
      </c>
      <c r="AD15" s="178">
        <v>1.0699999999999999E-2</v>
      </c>
      <c r="AE15" s="31"/>
      <c r="AF15" s="186">
        <v>26873</v>
      </c>
      <c r="AG15" s="178">
        <v>1.29E-2</v>
      </c>
      <c r="AH15" s="31"/>
      <c r="AI15" s="186">
        <v>28120</v>
      </c>
      <c r="AJ15" s="178">
        <v>1.67E-2</v>
      </c>
      <c r="AK15" s="31"/>
      <c r="AL15" s="186">
        <v>28417</v>
      </c>
      <c r="AM15" s="178">
        <v>2.1100000000000001E-2</v>
      </c>
      <c r="AN15" s="31"/>
      <c r="AO15" s="31"/>
    </row>
    <row r="16" spans="1:41" x14ac:dyDescent="0.2">
      <c r="A16" s="179" t="s">
        <v>73</v>
      </c>
      <c r="B16" s="166"/>
      <c r="C16" s="31">
        <v>20051</v>
      </c>
      <c r="D16" s="178">
        <v>0.01</v>
      </c>
      <c r="E16" s="31"/>
      <c r="F16" s="31">
        <v>20467</v>
      </c>
      <c r="G16" s="178">
        <v>1.01E-2</v>
      </c>
      <c r="H16" s="30"/>
      <c r="I16" s="31">
        <v>19839</v>
      </c>
      <c r="J16" s="178">
        <v>1.0500000000000001E-2</v>
      </c>
      <c r="K16" s="31"/>
      <c r="L16" s="31">
        <v>19321</v>
      </c>
      <c r="M16" s="178">
        <v>1.09E-2</v>
      </c>
      <c r="N16" s="30"/>
      <c r="O16" s="31">
        <v>18907</v>
      </c>
      <c r="P16" s="178">
        <v>1.34E-2</v>
      </c>
      <c r="Q16" s="31"/>
      <c r="R16" s="31">
        <v>18226</v>
      </c>
      <c r="S16" s="178">
        <v>1.4E-2</v>
      </c>
      <c r="T16" s="31"/>
      <c r="U16" s="179" t="s">
        <v>73</v>
      </c>
      <c r="V16" s="32"/>
      <c r="W16" s="186">
        <v>18132</v>
      </c>
      <c r="X16" s="178">
        <v>1.4800000000000001E-2</v>
      </c>
      <c r="Y16" s="31"/>
      <c r="Z16" s="186">
        <v>17547</v>
      </c>
      <c r="AA16" s="178">
        <v>1.61E-2</v>
      </c>
      <c r="AB16" s="31"/>
      <c r="AC16" s="186">
        <v>15753</v>
      </c>
      <c r="AD16" s="178">
        <v>1.9400000000000001E-2</v>
      </c>
      <c r="AE16" s="31"/>
      <c r="AF16" s="186">
        <v>15058</v>
      </c>
      <c r="AG16" s="178">
        <v>2.3199999999999998E-2</v>
      </c>
      <c r="AH16" s="31"/>
      <c r="AI16" s="186">
        <v>13206</v>
      </c>
      <c r="AJ16" s="178">
        <v>2.5999999999999999E-2</v>
      </c>
      <c r="AK16" s="31"/>
      <c r="AL16" s="186">
        <v>14018</v>
      </c>
      <c r="AM16" s="178">
        <v>2.6700000000000002E-2</v>
      </c>
      <c r="AN16" s="31"/>
      <c r="AO16" s="31"/>
    </row>
    <row r="17" spans="1:41" x14ac:dyDescent="0.2">
      <c r="A17" s="179" t="s">
        <v>74</v>
      </c>
      <c r="B17" s="166"/>
      <c r="C17" s="34"/>
      <c r="D17" s="30"/>
      <c r="E17" s="34"/>
      <c r="F17" s="34"/>
      <c r="G17" s="30"/>
      <c r="H17" s="30"/>
      <c r="I17" s="34"/>
      <c r="J17" s="30"/>
      <c r="K17" s="34"/>
      <c r="L17" s="34"/>
      <c r="M17" s="30"/>
      <c r="N17" s="30"/>
      <c r="O17" s="34"/>
      <c r="P17" s="30"/>
      <c r="Q17" s="34"/>
      <c r="R17" s="34"/>
      <c r="S17" s="30"/>
      <c r="T17" s="34"/>
      <c r="U17" s="179" t="s">
        <v>74</v>
      </c>
      <c r="V17" s="34"/>
      <c r="W17" s="187"/>
      <c r="X17" s="30"/>
      <c r="Y17" s="34"/>
      <c r="Z17" s="187"/>
      <c r="AA17" s="30"/>
      <c r="AB17" s="34"/>
      <c r="AC17" s="187"/>
      <c r="AD17" s="30"/>
      <c r="AE17" s="34"/>
      <c r="AF17" s="187"/>
      <c r="AG17" s="30"/>
      <c r="AH17" s="34"/>
      <c r="AI17" s="187"/>
      <c r="AJ17" s="30"/>
      <c r="AK17" s="34"/>
      <c r="AL17" s="187"/>
      <c r="AM17" s="30"/>
      <c r="AN17" s="34"/>
      <c r="AO17" s="34"/>
    </row>
    <row r="18" spans="1:41" x14ac:dyDescent="0.2">
      <c r="A18" s="179" t="s">
        <v>75</v>
      </c>
      <c r="B18" s="166"/>
      <c r="C18" s="186">
        <v>25256</v>
      </c>
      <c r="D18" s="178">
        <v>2.1399999999999999E-2</v>
      </c>
      <c r="E18" s="33"/>
      <c r="F18" s="186">
        <v>26716</v>
      </c>
      <c r="G18" s="178">
        <v>2.06E-2</v>
      </c>
      <c r="H18" s="30"/>
      <c r="I18" s="186">
        <v>27411</v>
      </c>
      <c r="J18" s="178">
        <v>2.1499999999999998E-2</v>
      </c>
      <c r="K18" s="33"/>
      <c r="L18" s="186">
        <v>27751</v>
      </c>
      <c r="M18" s="178">
        <v>2.06E-2</v>
      </c>
      <c r="N18" s="30"/>
      <c r="O18" s="186">
        <v>28506</v>
      </c>
      <c r="P18" s="178">
        <v>2.2100000000000002E-2</v>
      </c>
      <c r="Q18" s="33"/>
      <c r="R18" s="186">
        <v>29413</v>
      </c>
      <c r="S18" s="178">
        <v>2.2499999999999999E-2</v>
      </c>
      <c r="T18" s="33"/>
      <c r="U18" s="179" t="s">
        <v>75</v>
      </c>
      <c r="V18" s="34"/>
      <c r="W18" s="186">
        <v>30534</v>
      </c>
      <c r="X18" s="178">
        <v>2.2200000000000001E-2</v>
      </c>
      <c r="Y18" s="33"/>
      <c r="Z18" s="186">
        <v>32730</v>
      </c>
      <c r="AA18" s="178">
        <v>2.23E-2</v>
      </c>
      <c r="AB18" s="33"/>
      <c r="AC18" s="186">
        <v>30963</v>
      </c>
      <c r="AD18" s="178">
        <v>2.4400000000000002E-2</v>
      </c>
      <c r="AE18" s="33"/>
      <c r="AF18" s="186">
        <v>30734</v>
      </c>
      <c r="AG18" s="178">
        <v>2.7E-2</v>
      </c>
      <c r="AH18" s="33"/>
      <c r="AI18" s="186">
        <v>29950</v>
      </c>
      <c r="AJ18" s="178">
        <v>2.87E-2</v>
      </c>
      <c r="AK18" s="33"/>
      <c r="AL18" s="186">
        <v>30462</v>
      </c>
      <c r="AM18" s="178">
        <v>2.7300000000000001E-2</v>
      </c>
      <c r="AN18" s="33"/>
      <c r="AO18" s="33"/>
    </row>
    <row r="19" spans="1:41" x14ac:dyDescent="0.2">
      <c r="A19" s="179" t="s">
        <v>76</v>
      </c>
      <c r="B19" s="166"/>
      <c r="C19" s="180">
        <v>12628</v>
      </c>
      <c r="D19" s="178">
        <v>1.24E-2</v>
      </c>
      <c r="E19" s="31"/>
      <c r="F19" s="180">
        <v>13893</v>
      </c>
      <c r="G19" s="178">
        <v>1.1900000000000001E-2</v>
      </c>
      <c r="H19" s="30"/>
      <c r="I19" s="180">
        <v>14407</v>
      </c>
      <c r="J19" s="178">
        <v>1.1299999999999999E-2</v>
      </c>
      <c r="K19" s="31"/>
      <c r="L19" s="180">
        <v>14892</v>
      </c>
      <c r="M19" s="178">
        <v>1.17E-2</v>
      </c>
      <c r="N19" s="30"/>
      <c r="O19" s="180">
        <v>13783</v>
      </c>
      <c r="P19" s="178">
        <v>1.3899999999999999E-2</v>
      </c>
      <c r="Q19" s="31"/>
      <c r="R19" s="180">
        <v>12645</v>
      </c>
      <c r="S19" s="178">
        <v>1.5699999999999999E-2</v>
      </c>
      <c r="T19" s="31"/>
      <c r="U19" s="179" t="s">
        <v>76</v>
      </c>
      <c r="V19" s="32"/>
      <c r="W19" s="188">
        <v>12912</v>
      </c>
      <c r="X19" s="178">
        <v>1.4500000000000001E-2</v>
      </c>
      <c r="Y19" s="31"/>
      <c r="Z19" s="188">
        <v>13370</v>
      </c>
      <c r="AA19" s="178">
        <v>1.5800000000000002E-2</v>
      </c>
      <c r="AB19" s="31"/>
      <c r="AC19" s="186">
        <v>13596</v>
      </c>
      <c r="AD19" s="178">
        <v>1.7100000000000001E-2</v>
      </c>
      <c r="AE19" s="31"/>
      <c r="AF19" s="188">
        <v>13001</v>
      </c>
      <c r="AG19" s="178">
        <v>1.9900000000000001E-2</v>
      </c>
      <c r="AH19" s="31"/>
      <c r="AI19" s="188">
        <v>12788</v>
      </c>
      <c r="AJ19" s="178">
        <v>2.0899999999999998E-2</v>
      </c>
      <c r="AK19" s="31"/>
      <c r="AL19" s="188">
        <v>12292</v>
      </c>
      <c r="AM19" s="178">
        <v>2.2100000000000002E-2</v>
      </c>
      <c r="AN19" s="31"/>
      <c r="AO19" s="31"/>
    </row>
    <row r="20" spans="1:41" x14ac:dyDescent="0.2">
      <c r="A20" s="181" t="s">
        <v>77</v>
      </c>
      <c r="B20" s="166"/>
      <c r="C20" s="182">
        <v>37884</v>
      </c>
      <c r="D20" s="178">
        <v>1.84E-2</v>
      </c>
      <c r="E20" s="31"/>
      <c r="F20" s="182">
        <v>40609</v>
      </c>
      <c r="G20" s="178">
        <v>1.77E-2</v>
      </c>
      <c r="H20" s="30"/>
      <c r="I20" s="182">
        <v>41818</v>
      </c>
      <c r="J20" s="178">
        <v>1.7999999999999999E-2</v>
      </c>
      <c r="K20" s="31"/>
      <c r="L20" s="182">
        <v>42643</v>
      </c>
      <c r="M20" s="178">
        <v>1.7500000000000002E-2</v>
      </c>
      <c r="N20" s="30"/>
      <c r="O20" s="182">
        <v>42289</v>
      </c>
      <c r="P20" s="178">
        <v>1.95E-2</v>
      </c>
      <c r="Q20" s="31"/>
      <c r="R20" s="182">
        <v>42058</v>
      </c>
      <c r="S20" s="178">
        <v>2.0400000000000001E-2</v>
      </c>
      <c r="T20" s="31"/>
      <c r="U20" s="181" t="s">
        <v>77</v>
      </c>
      <c r="V20" s="32"/>
      <c r="W20" s="189">
        <f>SUM(W18:W19)</f>
        <v>43446</v>
      </c>
      <c r="X20" s="178">
        <v>1.9900000000000001E-2</v>
      </c>
      <c r="Y20" s="31"/>
      <c r="Z20" s="189">
        <f>SUM(Z18:Z19)</f>
        <v>46100</v>
      </c>
      <c r="AA20" s="178">
        <v>2.0400000000000001E-2</v>
      </c>
      <c r="AB20" s="31"/>
      <c r="AC20" s="189">
        <f>SUM(AC18:AC19)</f>
        <v>44559</v>
      </c>
      <c r="AD20" s="178">
        <v>2.2200000000000001E-2</v>
      </c>
      <c r="AE20" s="31"/>
      <c r="AF20" s="189">
        <f>SUM(AF18:AF19)</f>
        <v>43735</v>
      </c>
      <c r="AG20" s="178">
        <v>2.4899999999999999E-2</v>
      </c>
      <c r="AH20" s="31"/>
      <c r="AI20" s="189">
        <v>42738</v>
      </c>
      <c r="AJ20" s="178">
        <v>2.64E-2</v>
      </c>
      <c r="AK20" s="31"/>
      <c r="AL20" s="189">
        <v>42754</v>
      </c>
      <c r="AM20" s="178">
        <v>2.58E-2</v>
      </c>
      <c r="AN20" s="31"/>
      <c r="AO20" s="31"/>
    </row>
    <row r="21" spans="1:41" x14ac:dyDescent="0.2">
      <c r="A21" s="181" t="s">
        <v>78</v>
      </c>
      <c r="B21" s="166"/>
      <c r="C21" s="34"/>
      <c r="D21" s="30"/>
      <c r="E21" s="34"/>
      <c r="F21" s="34"/>
      <c r="G21" s="30"/>
      <c r="H21" s="30"/>
      <c r="I21" s="34"/>
      <c r="J21" s="30"/>
      <c r="K21" s="34"/>
      <c r="L21" s="34"/>
      <c r="M21" s="30"/>
      <c r="N21" s="30"/>
      <c r="O21" s="34"/>
      <c r="P21" s="30"/>
      <c r="Q21" s="34"/>
      <c r="R21" s="34"/>
      <c r="S21" s="30"/>
      <c r="T21" s="34"/>
      <c r="U21" s="181" t="s">
        <v>79</v>
      </c>
      <c r="V21" s="34"/>
      <c r="W21" s="187"/>
      <c r="X21" s="30"/>
      <c r="Y21" s="34"/>
      <c r="Z21" s="187"/>
      <c r="AA21" s="30"/>
      <c r="AB21" s="34"/>
      <c r="AC21" s="187"/>
      <c r="AD21" s="30"/>
      <c r="AE21" s="34"/>
      <c r="AF21" s="187"/>
      <c r="AG21" s="30"/>
      <c r="AH21" s="34"/>
      <c r="AI21" s="187"/>
      <c r="AJ21" s="30"/>
      <c r="AK21" s="34"/>
      <c r="AL21" s="187"/>
      <c r="AM21" s="30"/>
      <c r="AN21" s="34"/>
      <c r="AO21" s="34"/>
    </row>
    <row r="22" spans="1:41" x14ac:dyDescent="0.2">
      <c r="A22" s="16" t="s">
        <v>80</v>
      </c>
      <c r="B22" s="166"/>
      <c r="C22" s="31">
        <v>27454</v>
      </c>
      <c r="D22" s="178">
        <v>1.38E-2</v>
      </c>
      <c r="E22" s="31"/>
      <c r="F22" s="31">
        <v>28331</v>
      </c>
      <c r="G22" s="178">
        <v>1.4200000000000001E-2</v>
      </c>
      <c r="H22" s="30"/>
      <c r="I22" s="31">
        <v>23935</v>
      </c>
      <c r="J22" s="178">
        <v>1.52E-2</v>
      </c>
      <c r="K22" s="31"/>
      <c r="L22" s="31">
        <v>23955</v>
      </c>
      <c r="M22" s="178">
        <v>1.5299999999999999E-2</v>
      </c>
      <c r="N22" s="30"/>
      <c r="O22" s="31">
        <v>24479</v>
      </c>
      <c r="P22" s="178">
        <v>1.4999999999999999E-2</v>
      </c>
      <c r="Q22" s="31"/>
      <c r="R22" s="31">
        <v>24571</v>
      </c>
      <c r="S22" s="178">
        <v>1.4999999999999999E-2</v>
      </c>
      <c r="T22" s="31"/>
      <c r="U22" s="16" t="s">
        <v>80</v>
      </c>
      <c r="V22" s="32"/>
      <c r="W22" s="186">
        <v>25279</v>
      </c>
      <c r="X22" s="178">
        <v>1.49E-2</v>
      </c>
      <c r="Y22" s="31"/>
      <c r="Z22" s="186">
        <v>25953</v>
      </c>
      <c r="AA22" s="178">
        <v>1.54E-2</v>
      </c>
      <c r="AB22" s="31"/>
      <c r="AC22" s="186">
        <v>26239</v>
      </c>
      <c r="AD22" s="178">
        <v>1.6E-2</v>
      </c>
      <c r="AE22" s="31"/>
      <c r="AF22" s="186">
        <v>25928</v>
      </c>
      <c r="AG22" s="178">
        <v>1.6400000000000001E-2</v>
      </c>
      <c r="AH22" s="31"/>
      <c r="AI22" s="186">
        <v>25349</v>
      </c>
      <c r="AJ22" s="178">
        <v>1.67E-2</v>
      </c>
      <c r="AK22" s="31"/>
      <c r="AL22" s="186">
        <v>25195</v>
      </c>
      <c r="AM22" s="178">
        <v>1.7100000000000001E-2</v>
      </c>
      <c r="AN22" s="31"/>
      <c r="AO22" s="31"/>
    </row>
    <row r="23" spans="1:41" x14ac:dyDescent="0.2">
      <c r="A23" s="179" t="s">
        <v>81</v>
      </c>
      <c r="B23" s="166"/>
      <c r="C23" s="31">
        <v>52744</v>
      </c>
      <c r="D23" s="178">
        <v>1.6799999999999999E-2</v>
      </c>
      <c r="E23" s="31"/>
      <c r="F23" s="31">
        <v>56332</v>
      </c>
      <c r="G23" s="178">
        <v>1.77E-2</v>
      </c>
      <c r="H23" s="30"/>
      <c r="I23" s="31">
        <v>55624</v>
      </c>
      <c r="J23" s="178">
        <v>1.7600000000000001E-2</v>
      </c>
      <c r="K23" s="31"/>
      <c r="L23" s="31">
        <v>55441</v>
      </c>
      <c r="M23" s="178">
        <v>1.8100000000000002E-2</v>
      </c>
      <c r="N23" s="30"/>
      <c r="O23" s="31">
        <v>55966</v>
      </c>
      <c r="P23" s="178">
        <v>1.7899999999999999E-2</v>
      </c>
      <c r="Q23" s="31"/>
      <c r="R23" s="31">
        <v>56050</v>
      </c>
      <c r="S23" s="178">
        <v>1.6799999999999999E-2</v>
      </c>
      <c r="T23" s="31"/>
      <c r="U23" s="179" t="s">
        <v>81</v>
      </c>
      <c r="V23" s="32"/>
      <c r="W23" s="186">
        <v>56464</v>
      </c>
      <c r="X23" s="178">
        <v>1.7000000000000001E-2</v>
      </c>
      <c r="Y23" s="31"/>
      <c r="Z23" s="186">
        <v>57049</v>
      </c>
      <c r="AA23" s="178">
        <v>1.8200000000000001E-2</v>
      </c>
      <c r="AB23" s="31"/>
      <c r="AC23" s="186">
        <v>56857</v>
      </c>
      <c r="AD23" s="178">
        <v>1.9E-2</v>
      </c>
      <c r="AE23" s="31"/>
      <c r="AF23" s="186">
        <v>59533</v>
      </c>
      <c r="AG23" s="178">
        <v>1.95E-2</v>
      </c>
      <c r="AH23" s="31"/>
      <c r="AI23" s="186">
        <v>61710</v>
      </c>
      <c r="AJ23" s="178">
        <v>0.02</v>
      </c>
      <c r="AK23" s="31"/>
      <c r="AL23" s="186">
        <v>62889</v>
      </c>
      <c r="AM23" s="178">
        <v>2.07E-2</v>
      </c>
      <c r="AN23" s="31"/>
      <c r="AO23" s="31"/>
    </row>
    <row r="24" spans="1:41" x14ac:dyDescent="0.2">
      <c r="A24" s="181" t="s">
        <v>82</v>
      </c>
      <c r="B24" s="166"/>
      <c r="C24" s="31">
        <v>5213</v>
      </c>
      <c r="D24" s="178">
        <v>2.64E-2</v>
      </c>
      <c r="E24" s="31"/>
      <c r="F24" s="31">
        <v>5021</v>
      </c>
      <c r="G24" s="178">
        <v>2.6700000000000002E-2</v>
      </c>
      <c r="H24" s="30"/>
      <c r="I24" s="31">
        <v>4465</v>
      </c>
      <c r="J24" s="178">
        <v>2.81E-2</v>
      </c>
      <c r="K24" s="31"/>
      <c r="L24" s="31">
        <v>4164</v>
      </c>
      <c r="M24" s="178">
        <v>2.8000000000000001E-2</v>
      </c>
      <c r="N24" s="30"/>
      <c r="O24" s="31">
        <v>3979</v>
      </c>
      <c r="P24" s="178">
        <v>2.8899999999999999E-2</v>
      </c>
      <c r="Q24" s="31"/>
      <c r="R24" s="31">
        <v>3778</v>
      </c>
      <c r="S24" s="178">
        <v>2.9000000000000001E-2</v>
      </c>
      <c r="T24" s="31"/>
      <c r="U24" s="181" t="s">
        <v>82</v>
      </c>
      <c r="V24" s="32"/>
      <c r="W24" s="186">
        <v>3598</v>
      </c>
      <c r="X24" s="178">
        <v>2.98E-2</v>
      </c>
      <c r="Y24" s="31"/>
      <c r="Z24" s="186">
        <v>3461</v>
      </c>
      <c r="AA24" s="178">
        <v>3.0800000000000001E-2</v>
      </c>
      <c r="AB24" s="31"/>
      <c r="AC24" s="186">
        <v>3373</v>
      </c>
      <c r="AD24" s="178">
        <v>3.1099999999999999E-2</v>
      </c>
      <c r="AE24" s="31"/>
      <c r="AF24" s="186">
        <v>3298</v>
      </c>
      <c r="AG24" s="178">
        <v>3.09E-2</v>
      </c>
      <c r="AH24" s="31"/>
      <c r="AI24" s="186">
        <v>3226</v>
      </c>
      <c r="AJ24" s="178">
        <v>3.0599999999999999E-2</v>
      </c>
      <c r="AK24" s="31"/>
      <c r="AL24" s="186">
        <v>3010</v>
      </c>
      <c r="AM24" s="178">
        <v>3.1E-2</v>
      </c>
      <c r="AN24" s="31"/>
      <c r="AO24" s="31"/>
    </row>
    <row r="25" spans="1:41" x14ac:dyDescent="0.2">
      <c r="A25" s="181" t="s">
        <v>83</v>
      </c>
      <c r="B25" s="166"/>
      <c r="C25" s="186">
        <v>38065</v>
      </c>
      <c r="D25" s="178">
        <v>1.3299999999999999E-2</v>
      </c>
      <c r="E25" s="33"/>
      <c r="F25" s="186">
        <v>38957</v>
      </c>
      <c r="G25" s="178">
        <v>1.24E-2</v>
      </c>
      <c r="H25" s="30"/>
      <c r="I25" s="186">
        <v>37164</v>
      </c>
      <c r="J25" s="178">
        <v>1.2800000000000001E-2</v>
      </c>
      <c r="K25" s="33"/>
      <c r="L25" s="186">
        <v>35972</v>
      </c>
      <c r="M25" s="178">
        <v>1.2500000000000001E-2</v>
      </c>
      <c r="N25" s="30"/>
      <c r="O25" s="186">
        <v>34114</v>
      </c>
      <c r="P25" s="178">
        <v>1.2200000000000001E-2</v>
      </c>
      <c r="Q25" s="33"/>
      <c r="R25" s="186">
        <v>33603</v>
      </c>
      <c r="S25" s="178">
        <v>1.24E-2</v>
      </c>
      <c r="T25" s="33"/>
      <c r="U25" s="181" t="s">
        <v>83</v>
      </c>
      <c r="V25" s="34"/>
      <c r="W25" s="186">
        <v>33064</v>
      </c>
      <c r="X25" s="178">
        <v>1.23E-2</v>
      </c>
      <c r="Y25" s="33"/>
      <c r="Z25" s="186">
        <v>31197</v>
      </c>
      <c r="AA25" s="178">
        <v>1.3599999999999999E-2</v>
      </c>
      <c r="AB25" s="33"/>
      <c r="AC25" s="186">
        <v>28317</v>
      </c>
      <c r="AD25" s="178">
        <v>1.2500000000000001E-2</v>
      </c>
      <c r="AE25" s="33"/>
      <c r="AF25" s="186">
        <v>28468</v>
      </c>
      <c r="AG25" s="178">
        <v>1.15E-2</v>
      </c>
      <c r="AH25" s="33"/>
      <c r="AI25" s="186">
        <v>28804</v>
      </c>
      <c r="AJ25" s="178">
        <v>1.34E-2</v>
      </c>
      <c r="AK25" s="33"/>
      <c r="AL25" s="186">
        <v>29131</v>
      </c>
      <c r="AM25" s="178">
        <v>1.34E-2</v>
      </c>
      <c r="AN25" s="33"/>
      <c r="AO25" s="33"/>
    </row>
    <row r="26" spans="1:41" x14ac:dyDescent="0.2">
      <c r="A26" s="181" t="s">
        <v>84</v>
      </c>
      <c r="B26" s="166"/>
      <c r="C26" s="180">
        <v>3046</v>
      </c>
      <c r="D26" s="178">
        <v>2.46E-2</v>
      </c>
      <c r="E26" s="31"/>
      <c r="F26" s="180">
        <v>3253</v>
      </c>
      <c r="G26" s="178">
        <v>2.63E-2</v>
      </c>
      <c r="H26" s="30"/>
      <c r="I26" s="180">
        <v>2737</v>
      </c>
      <c r="J26" s="178">
        <v>2.7400000000000001E-2</v>
      </c>
      <c r="K26" s="31"/>
      <c r="L26" s="180">
        <v>2786</v>
      </c>
      <c r="M26" s="178">
        <v>2.7900000000000001E-2</v>
      </c>
      <c r="N26" s="30"/>
      <c r="O26" s="180">
        <v>3320</v>
      </c>
      <c r="P26" s="178">
        <v>2.1600000000000001E-2</v>
      </c>
      <c r="Q26" s="31"/>
      <c r="R26" s="180">
        <v>2152</v>
      </c>
      <c r="S26" s="178">
        <v>2.4500000000000001E-2</v>
      </c>
      <c r="T26" s="31"/>
      <c r="U26" s="181" t="s">
        <v>84</v>
      </c>
      <c r="V26" s="32"/>
      <c r="W26" s="188">
        <v>2176</v>
      </c>
      <c r="X26" s="178">
        <v>2.6200000000000001E-2</v>
      </c>
      <c r="Y26" s="31"/>
      <c r="Z26" s="188">
        <v>2288</v>
      </c>
      <c r="AA26" s="178">
        <v>3.1699999999999999E-2</v>
      </c>
      <c r="AB26" s="31"/>
      <c r="AC26" s="186">
        <v>2254</v>
      </c>
      <c r="AD26" s="178">
        <v>3.1199999999999999E-2</v>
      </c>
      <c r="AE26" s="31"/>
      <c r="AF26" s="188">
        <v>2455</v>
      </c>
      <c r="AG26" s="178">
        <v>2.8500000000000001E-2</v>
      </c>
      <c r="AH26" s="31"/>
      <c r="AI26" s="188">
        <v>2359</v>
      </c>
      <c r="AJ26" s="178">
        <v>2.2599999999999999E-2</v>
      </c>
      <c r="AK26" s="31"/>
      <c r="AL26" s="188">
        <v>2723</v>
      </c>
      <c r="AM26" s="178">
        <v>2.0199999999999999E-2</v>
      </c>
      <c r="AN26" s="31"/>
      <c r="AO26" s="31"/>
    </row>
    <row r="27" spans="1:41" x14ac:dyDescent="0.2">
      <c r="A27" s="181" t="s">
        <v>85</v>
      </c>
      <c r="B27" s="166"/>
      <c r="C27" s="183">
        <v>126522</v>
      </c>
      <c r="D27" s="178">
        <v>1.5699999999999999E-2</v>
      </c>
      <c r="E27" s="34"/>
      <c r="F27" s="183">
        <v>131894</v>
      </c>
      <c r="G27" s="178">
        <v>1.5900000000000001E-2</v>
      </c>
      <c r="H27" s="30"/>
      <c r="I27" s="183">
        <v>123925</v>
      </c>
      <c r="J27" s="178">
        <v>1.6299999999999999E-2</v>
      </c>
      <c r="K27" s="34"/>
      <c r="L27" s="183">
        <v>122318</v>
      </c>
      <c r="M27" s="178">
        <v>1.6500000000000001E-2</v>
      </c>
      <c r="N27" s="30"/>
      <c r="O27" s="183">
        <v>121858</v>
      </c>
      <c r="P27" s="178">
        <v>1.6199999999999999E-2</v>
      </c>
      <c r="Q27" s="34"/>
      <c r="R27" s="183">
        <v>120154</v>
      </c>
      <c r="S27" s="178">
        <v>1.5699999999999999E-2</v>
      </c>
      <c r="T27" s="34"/>
      <c r="U27" s="181" t="s">
        <v>85</v>
      </c>
      <c r="V27" s="34"/>
      <c r="W27" s="190">
        <f>SUM(W22:W26)</f>
        <v>120581</v>
      </c>
      <c r="X27" s="178">
        <v>1.5800000000000002E-2</v>
      </c>
      <c r="Y27" s="34"/>
      <c r="Z27" s="190">
        <f>SUM(Z22:Z26)</f>
        <v>119948</v>
      </c>
      <c r="AA27" s="178">
        <v>1.7000000000000001E-2</v>
      </c>
      <c r="AB27" s="34"/>
      <c r="AC27" s="190">
        <f>SUM(AC22:AC26)</f>
        <v>117040</v>
      </c>
      <c r="AD27" s="178">
        <v>1.7399999999999999E-2</v>
      </c>
      <c r="AE27" s="34"/>
      <c r="AF27" s="190">
        <f>SUM(AF22:AF26)</f>
        <v>119682</v>
      </c>
      <c r="AG27" s="178">
        <v>1.7399999999999999E-2</v>
      </c>
      <c r="AH27" s="34"/>
      <c r="AI27" s="190">
        <v>121448</v>
      </c>
      <c r="AJ27" s="178">
        <v>1.8100000000000002E-2</v>
      </c>
      <c r="AK27" s="34"/>
      <c r="AL27" s="190">
        <v>122948</v>
      </c>
      <c r="AM27" s="178">
        <v>1.8499999999999999E-2</v>
      </c>
      <c r="AN27" s="34"/>
      <c r="AO27" s="34"/>
    </row>
    <row r="28" spans="1:41" x14ac:dyDescent="0.2">
      <c r="A28" s="181" t="s">
        <v>86</v>
      </c>
      <c r="B28" s="166"/>
      <c r="C28" s="182">
        <v>308104</v>
      </c>
      <c r="D28" s="178">
        <v>1.0699999999999999E-2</v>
      </c>
      <c r="E28" s="32"/>
      <c r="F28" s="182">
        <v>318596</v>
      </c>
      <c r="G28" s="178">
        <v>1.0800000000000001E-2</v>
      </c>
      <c r="H28" s="30"/>
      <c r="I28" s="182">
        <v>315672</v>
      </c>
      <c r="J28" s="178">
        <v>1.0800000000000001E-2</v>
      </c>
      <c r="K28" s="32"/>
      <c r="L28" s="182">
        <v>312610</v>
      </c>
      <c r="M28" s="178">
        <v>1.0800000000000001E-2</v>
      </c>
      <c r="N28" s="30"/>
      <c r="O28" s="31">
        <v>310678</v>
      </c>
      <c r="P28" s="178">
        <v>1.1599999999999999E-2</v>
      </c>
      <c r="Q28" s="32"/>
      <c r="R28" s="182">
        <v>318433</v>
      </c>
      <c r="S28" s="178">
        <v>1.14E-2</v>
      </c>
      <c r="T28" s="32"/>
      <c r="U28" s="181" t="s">
        <v>86</v>
      </c>
      <c r="V28" s="32"/>
      <c r="W28" s="189">
        <f>+W27+W20+W13+W14+W15+W16</f>
        <v>296703</v>
      </c>
      <c r="X28" s="178">
        <v>1.1900000000000001E-2</v>
      </c>
      <c r="Y28" s="32"/>
      <c r="Z28" s="189">
        <f>+Z27+Z20+Z13+Z14+Z15+Z16</f>
        <v>287947</v>
      </c>
      <c r="AA28" s="178">
        <v>1.2999999999999999E-2</v>
      </c>
      <c r="AB28" s="32"/>
      <c r="AC28" s="189">
        <f>+AC27+AC20+AC13+AC14+AC15+AC16</f>
        <v>283421</v>
      </c>
      <c r="AD28" s="178">
        <v>1.38E-2</v>
      </c>
      <c r="AE28" s="32"/>
      <c r="AF28" s="189">
        <f>+AF27+AF20+AF13+AF14+AF15+AF16</f>
        <v>289496</v>
      </c>
      <c r="AG28" s="178">
        <v>1.47E-2</v>
      </c>
      <c r="AH28" s="32"/>
      <c r="AI28" s="189">
        <v>291841</v>
      </c>
      <c r="AJ28" s="178">
        <v>1.5900000000000001E-2</v>
      </c>
      <c r="AK28" s="32"/>
      <c r="AL28" s="189">
        <v>297166</v>
      </c>
      <c r="AM28" s="178">
        <v>1.6500000000000001E-2</v>
      </c>
      <c r="AN28" s="32"/>
      <c r="AO28" s="32"/>
    </row>
    <row r="29" spans="1:41" x14ac:dyDescent="0.2">
      <c r="A29" s="15" t="s">
        <v>87</v>
      </c>
      <c r="B29" s="166"/>
      <c r="C29" s="31">
        <v>-191</v>
      </c>
      <c r="D29" s="34"/>
      <c r="E29" s="31"/>
      <c r="F29" s="31">
        <v>-190</v>
      </c>
      <c r="G29" s="34"/>
      <c r="H29" s="166"/>
      <c r="I29" s="31">
        <v>-184</v>
      </c>
      <c r="J29" s="34"/>
      <c r="K29" s="31"/>
      <c r="L29" s="31">
        <v>-181</v>
      </c>
      <c r="M29" s="32"/>
      <c r="N29" s="32"/>
      <c r="O29" s="31">
        <v>-157</v>
      </c>
      <c r="P29" s="30"/>
      <c r="Q29" s="31"/>
      <c r="R29" s="31">
        <v>-163</v>
      </c>
      <c r="S29" s="34"/>
      <c r="T29" s="31"/>
      <c r="U29" s="15" t="s">
        <v>87</v>
      </c>
      <c r="V29" s="32"/>
      <c r="W29" s="186">
        <v>-165</v>
      </c>
      <c r="X29" s="166"/>
      <c r="Y29" s="31"/>
      <c r="Z29" s="186">
        <v>-148</v>
      </c>
      <c r="AA29" s="32"/>
      <c r="AB29" s="31"/>
      <c r="AC29" s="186">
        <v>-169</v>
      </c>
      <c r="AD29" s="31"/>
      <c r="AE29" s="31"/>
      <c r="AF29" s="186">
        <v>-164</v>
      </c>
      <c r="AG29" s="31"/>
      <c r="AH29" s="31"/>
      <c r="AI29" s="186">
        <v>-165</v>
      </c>
      <c r="AJ29" s="32"/>
      <c r="AK29" s="31"/>
      <c r="AL29" s="186">
        <v>-161</v>
      </c>
      <c r="AM29" s="166"/>
      <c r="AN29" s="31"/>
      <c r="AO29" s="31"/>
    </row>
    <row r="30" spans="1:41" x14ac:dyDescent="0.2">
      <c r="A30" s="15" t="s">
        <v>88</v>
      </c>
      <c r="B30" s="166"/>
      <c r="C30" s="31">
        <v>6204</v>
      </c>
      <c r="D30" s="34"/>
      <c r="E30" s="31"/>
      <c r="F30" s="31">
        <v>6785</v>
      </c>
      <c r="G30" s="34"/>
      <c r="H30" s="166"/>
      <c r="I30" s="31">
        <v>6140</v>
      </c>
      <c r="J30" s="34"/>
      <c r="K30" s="31"/>
      <c r="L30" s="31">
        <v>5597</v>
      </c>
      <c r="M30" s="32"/>
      <c r="N30" s="32"/>
      <c r="O30" s="31">
        <v>3879</v>
      </c>
      <c r="P30" s="166"/>
      <c r="Q30" s="31"/>
      <c r="R30" s="31">
        <v>4141</v>
      </c>
      <c r="S30" s="34"/>
      <c r="T30" s="31"/>
      <c r="U30" s="15" t="s">
        <v>88</v>
      </c>
      <c r="V30" s="32"/>
      <c r="W30" s="186">
        <v>4189</v>
      </c>
      <c r="X30" s="166"/>
      <c r="Y30" s="31"/>
      <c r="Z30" s="186">
        <v>5017</v>
      </c>
      <c r="AA30" s="32"/>
      <c r="AB30" s="31"/>
      <c r="AC30" s="186">
        <v>5097</v>
      </c>
      <c r="AD30" s="31"/>
      <c r="AE30" s="31"/>
      <c r="AF30" s="186">
        <v>4972</v>
      </c>
      <c r="AG30" s="31"/>
      <c r="AH30" s="31"/>
      <c r="AI30" s="186">
        <v>4961</v>
      </c>
      <c r="AJ30" s="32"/>
      <c r="AK30" s="31"/>
      <c r="AL30" s="186">
        <v>5124</v>
      </c>
      <c r="AM30" s="166"/>
      <c r="AN30" s="31"/>
      <c r="AO30" s="31"/>
    </row>
    <row r="31" spans="1:41" x14ac:dyDescent="0.2">
      <c r="A31" s="15" t="s">
        <v>89</v>
      </c>
      <c r="B31" s="166"/>
      <c r="C31" s="31">
        <v>51966</v>
      </c>
      <c r="D31" s="34"/>
      <c r="E31" s="31"/>
      <c r="F31" s="31">
        <v>50808</v>
      </c>
      <c r="G31" s="34"/>
      <c r="H31" s="166"/>
      <c r="I31" s="31">
        <v>49700</v>
      </c>
      <c r="J31" s="34"/>
      <c r="K31" s="31"/>
      <c r="L31" s="31">
        <v>48849</v>
      </c>
      <c r="M31" s="32"/>
      <c r="N31" s="32"/>
      <c r="O31" s="31">
        <v>48845</v>
      </c>
      <c r="P31" s="166"/>
      <c r="Q31" s="31"/>
      <c r="R31" s="31">
        <v>50563</v>
      </c>
      <c r="S31" s="34"/>
      <c r="T31" s="31"/>
      <c r="U31" s="15" t="s">
        <v>89</v>
      </c>
      <c r="V31" s="32"/>
      <c r="W31" s="186">
        <v>49463</v>
      </c>
      <c r="X31" s="166"/>
      <c r="Y31" s="31"/>
      <c r="Z31" s="186">
        <v>50322</v>
      </c>
      <c r="AA31" s="32"/>
      <c r="AB31" s="31"/>
      <c r="AC31" s="186">
        <v>46731</v>
      </c>
      <c r="AD31" s="31"/>
      <c r="AE31" s="31"/>
      <c r="AF31" s="186">
        <v>47303</v>
      </c>
      <c r="AG31" s="31"/>
      <c r="AH31" s="31"/>
      <c r="AI31" s="186">
        <v>48329</v>
      </c>
      <c r="AJ31" s="32"/>
      <c r="AK31" s="31"/>
      <c r="AL31" s="186">
        <v>48000</v>
      </c>
      <c r="AM31" s="166"/>
      <c r="AN31" s="31"/>
      <c r="AO31" s="31"/>
    </row>
    <row r="32" spans="1:41" x14ac:dyDescent="0.2">
      <c r="A32" s="15" t="s">
        <v>357</v>
      </c>
      <c r="B32" s="166"/>
      <c r="C32" s="31">
        <v>2328</v>
      </c>
      <c r="D32" s="34"/>
      <c r="E32" s="31"/>
      <c r="F32" s="31">
        <v>2280</v>
      </c>
      <c r="G32" s="34"/>
      <c r="H32" s="166"/>
      <c r="I32" s="31">
        <v>2125</v>
      </c>
      <c r="J32" s="34"/>
      <c r="K32" s="31"/>
      <c r="L32" s="31">
        <v>1715</v>
      </c>
      <c r="M32" s="32"/>
      <c r="N32" s="32"/>
      <c r="O32" s="31">
        <v>1309</v>
      </c>
      <c r="P32" s="166"/>
      <c r="Q32" s="31"/>
      <c r="R32" s="31">
        <v>1246</v>
      </c>
      <c r="S32" s="34"/>
      <c r="T32" s="31"/>
      <c r="U32" s="15" t="s">
        <v>357</v>
      </c>
      <c r="V32" s="32"/>
      <c r="W32" s="186">
        <v>1040</v>
      </c>
      <c r="X32" s="166"/>
      <c r="Y32" s="31"/>
      <c r="Z32" s="186">
        <v>1004</v>
      </c>
      <c r="AA32" s="32"/>
      <c r="AB32" s="31"/>
      <c r="AC32" s="186">
        <v>1120</v>
      </c>
      <c r="AD32" s="31"/>
      <c r="AE32" s="31"/>
      <c r="AF32" s="188">
        <v>908</v>
      </c>
      <c r="AG32" s="31"/>
      <c r="AH32" s="31"/>
      <c r="AI32" s="186">
        <v>743</v>
      </c>
      <c r="AJ32" s="32"/>
      <c r="AK32" s="31"/>
      <c r="AL32" s="186">
        <v>657</v>
      </c>
      <c r="AM32" s="166"/>
      <c r="AN32" s="31"/>
      <c r="AO32" s="31"/>
    </row>
    <row r="33" spans="1:41" x14ac:dyDescent="0.2">
      <c r="A33" s="181" t="s">
        <v>358</v>
      </c>
      <c r="B33" s="166"/>
      <c r="C33" s="191">
        <v>368411</v>
      </c>
      <c r="D33" s="28"/>
      <c r="E33" s="29"/>
      <c r="F33" s="191">
        <v>378279</v>
      </c>
      <c r="G33" s="28"/>
      <c r="H33" s="166"/>
      <c r="I33" s="191">
        <v>373453</v>
      </c>
      <c r="J33" s="28"/>
      <c r="K33" s="28"/>
      <c r="L33" s="191">
        <v>368590</v>
      </c>
      <c r="M33" s="28"/>
      <c r="N33" s="28"/>
      <c r="O33" s="191">
        <v>364554</v>
      </c>
      <c r="P33" s="166"/>
      <c r="Q33" s="28"/>
      <c r="R33" s="191">
        <v>374220</v>
      </c>
      <c r="S33" s="28"/>
      <c r="T33" s="28"/>
      <c r="U33" s="181" t="s">
        <v>359</v>
      </c>
      <c r="V33" s="28"/>
      <c r="W33" s="191">
        <f>+W28+W29+W30+W31+W32</f>
        <v>351230</v>
      </c>
      <c r="X33" s="166"/>
      <c r="Y33" s="29"/>
      <c r="Z33" s="191">
        <f>+Z28+Z29+Z30+Z31+Z32</f>
        <v>344142</v>
      </c>
      <c r="AA33" s="28"/>
      <c r="AB33" s="29"/>
      <c r="AC33" s="191">
        <f>+AC28+AC29+AC30+AC31+AC32</f>
        <v>336200</v>
      </c>
      <c r="AD33" s="29"/>
      <c r="AE33" s="29"/>
      <c r="AF33" s="191">
        <f>+AF28+AF29+AF30+AF31+AF32</f>
        <v>342515</v>
      </c>
      <c r="AG33" s="29"/>
      <c r="AH33" s="29"/>
      <c r="AI33" s="191">
        <v>345709</v>
      </c>
      <c r="AJ33" s="28"/>
      <c r="AK33" s="29"/>
      <c r="AL33" s="191">
        <v>350786</v>
      </c>
      <c r="AM33" s="166"/>
      <c r="AN33" s="29"/>
      <c r="AO33" s="29"/>
    </row>
    <row r="34" spans="1:41" ht="3.75" customHeight="1" x14ac:dyDescent="0.2">
      <c r="A34" s="166"/>
      <c r="B34" s="166"/>
      <c r="C34" s="32"/>
      <c r="D34" s="34"/>
      <c r="E34" s="32"/>
      <c r="F34" s="32"/>
      <c r="G34" s="32"/>
      <c r="H34" s="166"/>
      <c r="I34" s="32"/>
      <c r="J34" s="34"/>
      <c r="K34" s="32"/>
      <c r="L34" s="32"/>
      <c r="M34" s="32"/>
      <c r="N34" s="32"/>
      <c r="O34" s="32"/>
      <c r="P34" s="166"/>
      <c r="Q34" s="32"/>
      <c r="R34" s="32"/>
      <c r="S34" s="34"/>
      <c r="T34" s="32"/>
      <c r="U34" s="32"/>
      <c r="V34" s="32"/>
      <c r="W34" s="32"/>
      <c r="X34" s="166"/>
      <c r="Y34" s="32"/>
      <c r="Z34" s="32"/>
      <c r="AA34" s="32"/>
      <c r="AB34" s="32"/>
      <c r="AC34" s="32"/>
      <c r="AD34" s="32"/>
      <c r="AE34" s="32"/>
      <c r="AF34" s="32"/>
      <c r="AG34" s="32"/>
      <c r="AH34" s="32"/>
      <c r="AI34" s="32"/>
      <c r="AJ34" s="32"/>
      <c r="AK34" s="32"/>
      <c r="AL34" s="32"/>
      <c r="AM34" s="166"/>
      <c r="AN34" s="32"/>
      <c r="AO34" s="32"/>
    </row>
    <row r="35" spans="1:41" x14ac:dyDescent="0.2">
      <c r="A35" s="164" t="s">
        <v>90</v>
      </c>
      <c r="B35" s="166"/>
      <c r="C35" s="32"/>
      <c r="D35" s="34"/>
      <c r="E35" s="32"/>
      <c r="F35" s="32"/>
      <c r="G35" s="32"/>
      <c r="H35" s="166"/>
      <c r="I35" s="32"/>
      <c r="J35" s="34"/>
      <c r="K35" s="32"/>
      <c r="L35" s="32"/>
      <c r="M35" s="32"/>
      <c r="N35" s="32"/>
      <c r="O35" s="32"/>
      <c r="P35" s="166"/>
      <c r="Q35" s="32"/>
      <c r="R35" s="32"/>
      <c r="S35" s="34"/>
      <c r="T35" s="32"/>
      <c r="U35" s="164" t="s">
        <v>90</v>
      </c>
      <c r="V35" s="32"/>
      <c r="W35" s="32"/>
      <c r="X35" s="166"/>
      <c r="Y35" s="32"/>
      <c r="Z35" s="32"/>
      <c r="AA35" s="32"/>
      <c r="AB35" s="32"/>
      <c r="AC35" s="32"/>
      <c r="AD35" s="32"/>
      <c r="AE35" s="32"/>
      <c r="AF35" s="32"/>
      <c r="AG35" s="32"/>
      <c r="AH35" s="32"/>
      <c r="AI35" s="32"/>
      <c r="AJ35" s="32"/>
      <c r="AK35" s="32"/>
      <c r="AL35" s="32"/>
      <c r="AM35" s="166"/>
      <c r="AN35" s="32"/>
      <c r="AO35" s="32"/>
    </row>
    <row r="36" spans="1:41" x14ac:dyDescent="0.2">
      <c r="A36" s="15" t="s">
        <v>91</v>
      </c>
      <c r="B36" s="166"/>
      <c r="C36" s="32"/>
      <c r="D36" s="34"/>
      <c r="E36" s="32"/>
      <c r="F36" s="32"/>
      <c r="G36" s="32"/>
      <c r="H36" s="166"/>
      <c r="I36" s="32"/>
      <c r="J36" s="34"/>
      <c r="K36" s="32"/>
      <c r="L36" s="32"/>
      <c r="M36" s="32"/>
      <c r="N36" s="32"/>
      <c r="O36" s="32"/>
      <c r="P36" s="166"/>
      <c r="Q36" s="32"/>
      <c r="R36" s="32"/>
      <c r="S36" s="34"/>
      <c r="T36" s="32"/>
      <c r="U36" s="15" t="s">
        <v>91</v>
      </c>
      <c r="V36" s="32"/>
      <c r="W36" s="32"/>
      <c r="X36" s="166"/>
      <c r="Y36" s="32"/>
      <c r="Z36" s="32"/>
      <c r="AA36" s="32"/>
      <c r="AB36" s="32"/>
      <c r="AC36" s="32"/>
      <c r="AD36" s="32"/>
      <c r="AE36" s="32"/>
      <c r="AF36" s="32"/>
      <c r="AG36" s="34"/>
      <c r="AH36" s="32"/>
      <c r="AI36" s="32"/>
      <c r="AJ36" s="32"/>
      <c r="AK36" s="32"/>
      <c r="AL36" s="32"/>
      <c r="AM36" s="166"/>
      <c r="AN36" s="32"/>
      <c r="AO36" s="32"/>
    </row>
    <row r="37" spans="1:41" x14ac:dyDescent="0.2">
      <c r="A37" s="179" t="s">
        <v>92</v>
      </c>
      <c r="B37" s="166"/>
      <c r="C37" s="185">
        <v>10021</v>
      </c>
      <c r="D37" s="178">
        <v>1.1999999999999999E-3</v>
      </c>
      <c r="E37" s="31"/>
      <c r="F37" s="185">
        <v>10322</v>
      </c>
      <c r="G37" s="178">
        <v>1.2999999999999999E-3</v>
      </c>
      <c r="H37" s="30"/>
      <c r="I37" s="185">
        <v>10623</v>
      </c>
      <c r="J37" s="178">
        <v>1.2999999999999999E-3</v>
      </c>
      <c r="K37" s="31"/>
      <c r="L37" s="185">
        <v>9292</v>
      </c>
      <c r="M37" s="178">
        <v>1.1999999999999999E-3</v>
      </c>
      <c r="N37" s="30"/>
      <c r="O37" s="185">
        <v>8249</v>
      </c>
      <c r="P37" s="178">
        <v>1.1000000000000001E-3</v>
      </c>
      <c r="Q37" s="31"/>
      <c r="R37" s="185">
        <v>9070</v>
      </c>
      <c r="S37" s="178">
        <v>1.2999999999999999E-3</v>
      </c>
      <c r="T37" s="31"/>
      <c r="U37" s="179" t="s">
        <v>92</v>
      </c>
      <c r="V37" s="32"/>
      <c r="W37" s="29">
        <v>10027</v>
      </c>
      <c r="X37" s="178">
        <v>1.4E-3</v>
      </c>
      <c r="Y37" s="29"/>
      <c r="Z37" s="29">
        <v>13821</v>
      </c>
      <c r="AA37" s="178">
        <v>8.0000000000000004E-4</v>
      </c>
      <c r="AB37" s="29"/>
      <c r="AC37" s="29">
        <v>12881</v>
      </c>
      <c r="AD37" s="178">
        <v>8.0000000000000004E-4</v>
      </c>
      <c r="AE37" s="29"/>
      <c r="AF37" s="29">
        <v>13038</v>
      </c>
      <c r="AG37" s="178">
        <v>8.0000000000000004E-4</v>
      </c>
      <c r="AH37" s="29"/>
      <c r="AI37" s="29">
        <v>13441</v>
      </c>
      <c r="AJ37" s="178">
        <v>1.6000000000000001E-3</v>
      </c>
      <c r="AK37" s="29"/>
      <c r="AL37" s="185">
        <v>14234</v>
      </c>
      <c r="AM37" s="178">
        <v>2.2000000000000001E-3</v>
      </c>
      <c r="AN37" s="29"/>
      <c r="AO37" s="29"/>
    </row>
    <row r="38" spans="1:41" x14ac:dyDescent="0.2">
      <c r="A38" s="179" t="s">
        <v>93</v>
      </c>
      <c r="B38" s="166"/>
      <c r="C38" s="31">
        <v>1429</v>
      </c>
      <c r="D38" s="178">
        <v>3.0000000000000001E-3</v>
      </c>
      <c r="E38" s="31"/>
      <c r="F38" s="31">
        <v>1326</v>
      </c>
      <c r="G38" s="178">
        <v>2.7000000000000001E-3</v>
      </c>
      <c r="H38" s="30"/>
      <c r="I38" s="31">
        <v>1279</v>
      </c>
      <c r="J38" s="178">
        <v>2.7000000000000001E-3</v>
      </c>
      <c r="K38" s="31"/>
      <c r="L38" s="31">
        <v>1217</v>
      </c>
      <c r="M38" s="178">
        <v>2.7000000000000001E-3</v>
      </c>
      <c r="N38" s="30"/>
      <c r="O38" s="31">
        <v>1235</v>
      </c>
      <c r="P38" s="178">
        <v>2.7000000000000001E-3</v>
      </c>
      <c r="Q38" s="31"/>
      <c r="R38" s="31">
        <v>1175</v>
      </c>
      <c r="S38" s="178">
        <v>3.8999999999999998E-3</v>
      </c>
      <c r="T38" s="31"/>
      <c r="U38" s="179" t="s">
        <v>93</v>
      </c>
      <c r="V38" s="32"/>
      <c r="W38" s="31">
        <v>1201</v>
      </c>
      <c r="X38" s="178">
        <v>4.1000000000000003E-3</v>
      </c>
      <c r="Y38" s="31"/>
      <c r="Z38" s="31">
        <v>1152</v>
      </c>
      <c r="AA38" s="178">
        <v>4.1999999999999997E-3</v>
      </c>
      <c r="AB38" s="31"/>
      <c r="AC38" s="31">
        <v>1094</v>
      </c>
      <c r="AD38" s="178">
        <v>6.1000000000000004E-3</v>
      </c>
      <c r="AE38" s="31"/>
      <c r="AF38" s="31">
        <v>1014</v>
      </c>
      <c r="AG38" s="178">
        <v>7.4999999999999997E-3</v>
      </c>
      <c r="AH38" s="31"/>
      <c r="AI38" s="31">
        <v>837</v>
      </c>
      <c r="AJ38" s="178">
        <v>7.6E-3</v>
      </c>
      <c r="AK38" s="31"/>
      <c r="AL38" s="31">
        <v>787</v>
      </c>
      <c r="AM38" s="178">
        <v>1.09E-2</v>
      </c>
      <c r="AN38" s="31"/>
      <c r="AO38" s="31"/>
    </row>
    <row r="39" spans="1:41" x14ac:dyDescent="0.2">
      <c r="A39" s="179" t="s">
        <v>94</v>
      </c>
      <c r="B39" s="166"/>
      <c r="C39" s="31">
        <v>43259</v>
      </c>
      <c r="D39" s="178">
        <v>4.0000000000000002E-4</v>
      </c>
      <c r="E39" s="31"/>
      <c r="F39" s="31">
        <v>46807</v>
      </c>
      <c r="G39" s="178">
        <v>2.9999999999999997E-4</v>
      </c>
      <c r="H39" s="30"/>
      <c r="I39" s="31">
        <v>43529</v>
      </c>
      <c r="J39" s="178">
        <v>4.0000000000000002E-4</v>
      </c>
      <c r="K39" s="31"/>
      <c r="L39" s="31">
        <v>43061</v>
      </c>
      <c r="M39" s="178">
        <v>2.9999999999999997E-4</v>
      </c>
      <c r="N39" s="30"/>
      <c r="O39" s="31">
        <v>42678</v>
      </c>
      <c r="P39" s="178">
        <v>4.0000000000000002E-4</v>
      </c>
      <c r="Q39" s="31"/>
      <c r="R39" s="31">
        <v>46629</v>
      </c>
      <c r="S39" s="178">
        <v>5.9999999999999995E-4</v>
      </c>
      <c r="T39" s="31"/>
      <c r="U39" s="179" t="s">
        <v>94</v>
      </c>
      <c r="V39" s="32"/>
      <c r="W39" s="31">
        <v>45186</v>
      </c>
      <c r="X39" s="178">
        <v>6.9999999999999999E-4</v>
      </c>
      <c r="Y39" s="31"/>
      <c r="Z39" s="31">
        <v>37766</v>
      </c>
      <c r="AA39" s="178">
        <v>6.9999999999999999E-4</v>
      </c>
      <c r="AB39" s="31"/>
      <c r="AC39" s="31">
        <v>35429</v>
      </c>
      <c r="AD39" s="178">
        <v>1.1999999999999999E-3</v>
      </c>
      <c r="AE39" s="31"/>
      <c r="AF39" s="31">
        <v>34757</v>
      </c>
      <c r="AG39" s="178">
        <v>1.8E-3</v>
      </c>
      <c r="AH39" s="31"/>
      <c r="AI39" s="31">
        <v>29934</v>
      </c>
      <c r="AJ39" s="178">
        <v>3.2000000000000002E-3</v>
      </c>
      <c r="AK39" s="31"/>
      <c r="AL39" s="31">
        <v>30259</v>
      </c>
      <c r="AM39" s="178">
        <v>4.1000000000000003E-3</v>
      </c>
      <c r="AN39" s="31"/>
      <c r="AO39" s="31"/>
    </row>
    <row r="40" spans="1:41" x14ac:dyDescent="0.2">
      <c r="A40" s="179" t="s">
        <v>76</v>
      </c>
      <c r="B40" s="166"/>
      <c r="C40" s="180">
        <v>104811</v>
      </c>
      <c r="D40" s="178">
        <v>2.9999999999999997E-4</v>
      </c>
      <c r="E40" s="31"/>
      <c r="F40" s="180">
        <v>112261</v>
      </c>
      <c r="G40" s="178">
        <v>0</v>
      </c>
      <c r="H40" s="30"/>
      <c r="I40" s="180">
        <v>114322</v>
      </c>
      <c r="J40" s="178">
        <v>0</v>
      </c>
      <c r="K40" s="31"/>
      <c r="L40" s="180">
        <v>106764</v>
      </c>
      <c r="M40" s="178">
        <v>0</v>
      </c>
      <c r="N40" s="30"/>
      <c r="O40" s="180">
        <v>109855</v>
      </c>
      <c r="P40" s="178">
        <v>2.9999999999999997E-4</v>
      </c>
      <c r="Q40" s="31"/>
      <c r="R40" s="180">
        <v>108248</v>
      </c>
      <c r="S40" s="178">
        <v>1E-4</v>
      </c>
      <c r="T40" s="31"/>
      <c r="U40" s="179" t="s">
        <v>76</v>
      </c>
      <c r="V40" s="32"/>
      <c r="W40" s="180">
        <v>98695</v>
      </c>
      <c r="X40" s="178">
        <v>-8.0000000000000004E-4</v>
      </c>
      <c r="Y40" s="31"/>
      <c r="Z40" s="180">
        <v>92942</v>
      </c>
      <c r="AA40" s="178">
        <v>-6.9999999999999999E-4</v>
      </c>
      <c r="AB40" s="31"/>
      <c r="AC40" s="31">
        <v>90416</v>
      </c>
      <c r="AD40" s="178">
        <v>-2.9999999999999997E-4</v>
      </c>
      <c r="AE40" s="31"/>
      <c r="AF40" s="180">
        <v>93527</v>
      </c>
      <c r="AG40" s="178">
        <v>5.0000000000000001E-4</v>
      </c>
      <c r="AH40" s="31"/>
      <c r="AI40" s="180">
        <v>98278</v>
      </c>
      <c r="AJ40" s="178">
        <v>1E-3</v>
      </c>
      <c r="AK40" s="31"/>
      <c r="AL40" s="180">
        <v>102483</v>
      </c>
      <c r="AM40" s="178">
        <v>8.9999999999999998E-4</v>
      </c>
      <c r="AN40" s="31"/>
      <c r="AO40" s="31"/>
    </row>
    <row r="41" spans="1:41" x14ac:dyDescent="0.2">
      <c r="A41" s="16" t="s">
        <v>95</v>
      </c>
      <c r="B41" s="166"/>
      <c r="C41" s="182">
        <v>159520</v>
      </c>
      <c r="D41" s="178">
        <v>4.0000000000000002E-4</v>
      </c>
      <c r="E41" s="31"/>
      <c r="F41" s="182">
        <v>170716</v>
      </c>
      <c r="G41" s="178">
        <v>2.0000000000000001E-4</v>
      </c>
      <c r="H41" s="30"/>
      <c r="I41" s="182">
        <v>169753</v>
      </c>
      <c r="J41" s="178">
        <v>2.0000000000000001E-4</v>
      </c>
      <c r="K41" s="31"/>
      <c r="L41" s="182">
        <v>160334</v>
      </c>
      <c r="M41" s="178">
        <v>1E-4</v>
      </c>
      <c r="N41" s="30"/>
      <c r="O41" s="182">
        <v>162017</v>
      </c>
      <c r="P41" s="178">
        <v>4.0000000000000002E-4</v>
      </c>
      <c r="Q41" s="31"/>
      <c r="R41" s="182">
        <v>165122</v>
      </c>
      <c r="S41" s="178">
        <v>2.9999999999999997E-4</v>
      </c>
      <c r="T41" s="31"/>
      <c r="U41" s="16" t="s">
        <v>95</v>
      </c>
      <c r="V41" s="32"/>
      <c r="W41" s="182">
        <f>SUM(W37:W40)</f>
        <v>155109</v>
      </c>
      <c r="X41" s="178">
        <v>-2.0000000000000001E-4</v>
      </c>
      <c r="Y41" s="31"/>
      <c r="Z41" s="182">
        <f>SUM(Z37:Z40)</f>
        <v>145681</v>
      </c>
      <c r="AA41" s="178">
        <v>-1E-4</v>
      </c>
      <c r="AB41" s="31"/>
      <c r="AC41" s="182">
        <f>SUM(AC37:AC40)</f>
        <v>139820</v>
      </c>
      <c r="AD41" s="178">
        <v>2.9999999999999997E-4</v>
      </c>
      <c r="AE41" s="31"/>
      <c r="AF41" s="182">
        <f>SUM(AF37:AF40)</f>
        <v>142336</v>
      </c>
      <c r="AG41" s="178">
        <v>8.9999999999999998E-4</v>
      </c>
      <c r="AH41" s="31"/>
      <c r="AI41" s="182">
        <v>142490</v>
      </c>
      <c r="AJ41" s="178">
        <v>1.6000000000000001E-3</v>
      </c>
      <c r="AK41" s="31"/>
      <c r="AL41" s="182">
        <v>147763</v>
      </c>
      <c r="AM41" s="178">
        <v>1.6999999999999999E-3</v>
      </c>
      <c r="AN41" s="31"/>
      <c r="AO41" s="31"/>
    </row>
    <row r="42" spans="1:41" ht="22.5" x14ac:dyDescent="0.2">
      <c r="A42" s="179" t="s">
        <v>96</v>
      </c>
      <c r="B42" s="166"/>
      <c r="C42" s="31">
        <v>13877</v>
      </c>
      <c r="D42" s="178">
        <v>-8.9999999999999998E-4</v>
      </c>
      <c r="E42" s="31"/>
      <c r="F42" s="31">
        <v>16732</v>
      </c>
      <c r="G42" s="178">
        <v>-2.0000000000000001E-4</v>
      </c>
      <c r="H42" s="30"/>
      <c r="I42" s="31">
        <v>14796</v>
      </c>
      <c r="J42" s="178">
        <v>-4.0000000000000002E-4</v>
      </c>
      <c r="K42" s="31"/>
      <c r="L42" s="31">
        <v>20349</v>
      </c>
      <c r="M42" s="178">
        <v>-2.9999999999999997E-4</v>
      </c>
      <c r="N42" s="30"/>
      <c r="O42" s="31">
        <v>18689</v>
      </c>
      <c r="P42" s="178">
        <v>2E-3</v>
      </c>
      <c r="Q42" s="31"/>
      <c r="R42" s="31">
        <v>18204</v>
      </c>
      <c r="S42" s="178">
        <v>2.8E-3</v>
      </c>
      <c r="T42" s="31"/>
      <c r="U42" s="179" t="s">
        <v>96</v>
      </c>
      <c r="V42" s="32"/>
      <c r="W42" s="31">
        <v>9585</v>
      </c>
      <c r="X42" s="178">
        <v>2.3999999999999998E-3</v>
      </c>
      <c r="Y42" s="31"/>
      <c r="Z42" s="31">
        <v>11567</v>
      </c>
      <c r="AA42" s="178">
        <v>3.0000000000000001E-3</v>
      </c>
      <c r="AB42" s="31"/>
      <c r="AC42" s="31">
        <v>18995</v>
      </c>
      <c r="AD42" s="178">
        <v>5.1000000000000004E-3</v>
      </c>
      <c r="AE42" s="31"/>
      <c r="AF42" s="31">
        <v>17970</v>
      </c>
      <c r="AG42" s="178">
        <v>8.3999999999999995E-3</v>
      </c>
      <c r="AH42" s="31"/>
      <c r="AI42" s="31">
        <v>21403</v>
      </c>
      <c r="AJ42" s="178">
        <v>1.2999999999999999E-2</v>
      </c>
      <c r="AK42" s="31"/>
      <c r="AL42" s="31">
        <v>20211</v>
      </c>
      <c r="AM42" s="178">
        <v>1.83E-2</v>
      </c>
      <c r="AN42" s="31"/>
      <c r="AO42" s="31"/>
    </row>
    <row r="43" spans="1:41" x14ac:dyDescent="0.2">
      <c r="A43" s="179" t="s">
        <v>97</v>
      </c>
      <c r="B43" s="166"/>
      <c r="C43" s="31">
        <v>795</v>
      </c>
      <c r="D43" s="178">
        <v>1.0699999999999999E-2</v>
      </c>
      <c r="E43" s="31"/>
      <c r="F43" s="31">
        <v>632</v>
      </c>
      <c r="G43" s="178">
        <v>1.84E-2</v>
      </c>
      <c r="H43" s="30"/>
      <c r="I43" s="31">
        <v>475</v>
      </c>
      <c r="J43" s="178">
        <v>1.4200000000000001E-2</v>
      </c>
      <c r="K43" s="31"/>
      <c r="L43" s="31">
        <v>638</v>
      </c>
      <c r="M43" s="178">
        <v>1.34E-2</v>
      </c>
      <c r="N43" s="30"/>
      <c r="O43" s="31">
        <v>551</v>
      </c>
      <c r="P43" s="178">
        <v>1.43E-2</v>
      </c>
      <c r="Q43" s="31"/>
      <c r="R43" s="31">
        <v>662</v>
      </c>
      <c r="S43" s="178">
        <v>6.6E-3</v>
      </c>
      <c r="T43" s="31"/>
      <c r="U43" s="179" t="s">
        <v>97</v>
      </c>
      <c r="V43" s="32"/>
      <c r="W43" s="31">
        <v>735</v>
      </c>
      <c r="X43" s="178">
        <v>1.11E-2</v>
      </c>
      <c r="Y43" s="31"/>
      <c r="Z43" s="31">
        <v>892</v>
      </c>
      <c r="AA43" s="178">
        <v>5.4000000000000003E-3</v>
      </c>
      <c r="AB43" s="31"/>
      <c r="AC43" s="31">
        <v>908</v>
      </c>
      <c r="AD43" s="178">
        <v>8.8999999999999999E-3</v>
      </c>
      <c r="AE43" s="31"/>
      <c r="AF43" s="31">
        <v>1216</v>
      </c>
      <c r="AG43" s="178">
        <v>6.1000000000000004E-3</v>
      </c>
      <c r="AH43" s="31"/>
      <c r="AI43" s="31">
        <v>1434</v>
      </c>
      <c r="AJ43" s="178">
        <v>5.4000000000000003E-3</v>
      </c>
      <c r="AK43" s="31"/>
      <c r="AL43" s="31">
        <v>1406</v>
      </c>
      <c r="AM43" s="178">
        <v>3.8E-3</v>
      </c>
      <c r="AN43" s="31"/>
      <c r="AO43" s="31"/>
    </row>
    <row r="44" spans="1:41" x14ac:dyDescent="0.2">
      <c r="A44" s="179" t="s">
        <v>98</v>
      </c>
      <c r="B44" s="166"/>
      <c r="C44" s="31">
        <v>2108</v>
      </c>
      <c r="D44" s="178">
        <v>5.0000000000000001E-3</v>
      </c>
      <c r="E44" s="31"/>
      <c r="F44" s="31">
        <v>3795</v>
      </c>
      <c r="G44" s="178">
        <v>3.7000000000000002E-3</v>
      </c>
      <c r="H44" s="30"/>
      <c r="I44" s="31">
        <v>2823</v>
      </c>
      <c r="J44" s="178">
        <v>3.5000000000000001E-3</v>
      </c>
      <c r="K44" s="31"/>
      <c r="L44" s="31">
        <v>733</v>
      </c>
      <c r="M44" s="178">
        <v>1.1299999999999999E-2</v>
      </c>
      <c r="N44" s="30"/>
      <c r="O44" s="31">
        <v>781</v>
      </c>
      <c r="P44" s="178">
        <v>9.5999999999999992E-3</v>
      </c>
      <c r="Q44" s="31"/>
      <c r="R44" s="31">
        <v>4628</v>
      </c>
      <c r="S44" s="178">
        <v>4.7999999999999996E-3</v>
      </c>
      <c r="T44" s="31"/>
      <c r="U44" s="179" t="s">
        <v>98</v>
      </c>
      <c r="V44" s="32"/>
      <c r="W44" s="31">
        <v>2047</v>
      </c>
      <c r="X44" s="178">
        <v>5.3E-3</v>
      </c>
      <c r="Y44" s="31"/>
      <c r="Z44" s="31">
        <v>1286</v>
      </c>
      <c r="AA44" s="178">
        <v>7.7000000000000002E-3</v>
      </c>
      <c r="AB44" s="31"/>
      <c r="AC44" s="31">
        <v>2986</v>
      </c>
      <c r="AD44" s="178">
        <v>9.1000000000000004E-3</v>
      </c>
      <c r="AE44" s="31"/>
      <c r="AF44" s="31">
        <v>3408</v>
      </c>
      <c r="AG44" s="178">
        <v>1.0500000000000001E-2</v>
      </c>
      <c r="AH44" s="31"/>
      <c r="AI44" s="31">
        <v>4933</v>
      </c>
      <c r="AJ44" s="178">
        <v>1.26E-2</v>
      </c>
      <c r="AK44" s="31"/>
      <c r="AL44" s="31">
        <v>6812</v>
      </c>
      <c r="AM44" s="178">
        <v>1.35E-2</v>
      </c>
      <c r="AN44" s="31"/>
      <c r="AO44" s="31"/>
    </row>
    <row r="45" spans="1:41" x14ac:dyDescent="0.2">
      <c r="A45" s="179" t="s">
        <v>99</v>
      </c>
      <c r="B45" s="166"/>
      <c r="C45" s="31">
        <v>10932</v>
      </c>
      <c r="D45" s="178">
        <v>6.9999999999999999E-4</v>
      </c>
      <c r="E45" s="31"/>
      <c r="F45" s="31">
        <v>11234</v>
      </c>
      <c r="G45" s="178">
        <v>6.9999999999999999E-4</v>
      </c>
      <c r="H45" s="30"/>
      <c r="I45" s="31">
        <v>11504</v>
      </c>
      <c r="J45" s="178">
        <v>5.9999999999999995E-4</v>
      </c>
      <c r="K45" s="31"/>
      <c r="L45" s="31">
        <v>12904</v>
      </c>
      <c r="M45" s="178">
        <v>5.9999999999999995E-4</v>
      </c>
      <c r="N45" s="30"/>
      <c r="O45" s="31">
        <v>16801</v>
      </c>
      <c r="P45" s="178">
        <v>8.9999999999999998E-4</v>
      </c>
      <c r="Q45" s="31"/>
      <c r="R45" s="31">
        <v>16935</v>
      </c>
      <c r="S45" s="178">
        <v>5.0000000000000001E-4</v>
      </c>
      <c r="T45" s="31"/>
      <c r="U45" s="179" t="s">
        <v>99</v>
      </c>
      <c r="V45" s="32"/>
      <c r="W45" s="31">
        <v>16873</v>
      </c>
      <c r="X45" s="178">
        <v>6.9999999999999999E-4</v>
      </c>
      <c r="Y45" s="31"/>
      <c r="Z45" s="31">
        <v>17091</v>
      </c>
      <c r="AA45" s="178">
        <v>6.9999999999999999E-4</v>
      </c>
      <c r="AB45" s="31"/>
      <c r="AC45" s="31">
        <v>18961</v>
      </c>
      <c r="AD45" s="178">
        <v>1.6000000000000001E-3</v>
      </c>
      <c r="AE45" s="31"/>
      <c r="AF45" s="31">
        <v>20609</v>
      </c>
      <c r="AG45" s="178">
        <v>3.0000000000000001E-3</v>
      </c>
      <c r="AH45" s="31"/>
      <c r="AI45" s="31">
        <v>18516</v>
      </c>
      <c r="AJ45" s="178">
        <v>4.1999999999999997E-3</v>
      </c>
      <c r="AK45" s="31"/>
      <c r="AL45" s="31">
        <v>17868</v>
      </c>
      <c r="AM45" s="178">
        <v>4.8999999999999998E-3</v>
      </c>
      <c r="AN45" s="31"/>
      <c r="AO45" s="31"/>
    </row>
    <row r="46" spans="1:41" x14ac:dyDescent="0.2">
      <c r="A46" s="179" t="s">
        <v>100</v>
      </c>
      <c r="B46" s="166"/>
      <c r="C46" s="180">
        <v>20199</v>
      </c>
      <c r="D46" s="178">
        <v>1.21E-2</v>
      </c>
      <c r="E46" s="31"/>
      <c r="F46" s="180">
        <v>20625</v>
      </c>
      <c r="G46" s="178">
        <v>9.9000000000000008E-3</v>
      </c>
      <c r="H46" s="30"/>
      <c r="I46" s="180">
        <v>21070</v>
      </c>
      <c r="J46" s="178">
        <v>1.21E-2</v>
      </c>
      <c r="K46" s="31"/>
      <c r="L46" s="180">
        <v>21418</v>
      </c>
      <c r="M46" s="178">
        <v>1.1900000000000001E-2</v>
      </c>
      <c r="N46" s="30"/>
      <c r="O46" s="180">
        <v>21556</v>
      </c>
      <c r="P46" s="178">
        <v>1.5699999999999999E-2</v>
      </c>
      <c r="Q46" s="31"/>
      <c r="R46" s="180">
        <v>22838</v>
      </c>
      <c r="S46" s="178">
        <v>1.54E-2</v>
      </c>
      <c r="T46" s="31"/>
      <c r="U46" s="179" t="s">
        <v>100</v>
      </c>
      <c r="V46" s="32"/>
      <c r="W46" s="180">
        <v>23930</v>
      </c>
      <c r="X46" s="178">
        <v>1.54E-2</v>
      </c>
      <c r="Y46" s="31"/>
      <c r="Z46" s="180">
        <v>24986</v>
      </c>
      <c r="AA46" s="178">
        <v>1.3599999999999999E-2</v>
      </c>
      <c r="AB46" s="31"/>
      <c r="AC46" s="31">
        <v>25882</v>
      </c>
      <c r="AD46" s="178">
        <v>1.8499999999999999E-2</v>
      </c>
      <c r="AE46" s="31"/>
      <c r="AF46" s="180">
        <v>27398</v>
      </c>
      <c r="AG46" s="178">
        <v>1.8700000000000001E-2</v>
      </c>
      <c r="AH46" s="31"/>
      <c r="AI46" s="180">
        <v>28138</v>
      </c>
      <c r="AJ46" s="178">
        <v>2.07E-2</v>
      </c>
      <c r="AK46" s="31"/>
      <c r="AL46" s="180">
        <v>28245</v>
      </c>
      <c r="AM46" s="178">
        <v>2.29E-2</v>
      </c>
      <c r="AN46" s="31"/>
      <c r="AO46" s="31"/>
    </row>
    <row r="47" spans="1:41" x14ac:dyDescent="0.2">
      <c r="A47" s="16" t="s">
        <v>101</v>
      </c>
      <c r="B47" s="166"/>
      <c r="C47" s="182">
        <v>207431</v>
      </c>
      <c r="D47" s="178">
        <v>1.5E-3</v>
      </c>
      <c r="E47" s="28"/>
      <c r="F47" s="182">
        <v>223734</v>
      </c>
      <c r="G47" s="178">
        <v>1.1999999999999999E-3</v>
      </c>
      <c r="H47" s="30"/>
      <c r="I47" s="182">
        <v>220421</v>
      </c>
      <c r="J47" s="178">
        <v>1.4E-3</v>
      </c>
      <c r="K47" s="28"/>
      <c r="L47" s="182">
        <v>216376</v>
      </c>
      <c r="M47" s="178">
        <v>1.4E-3</v>
      </c>
      <c r="N47" s="30"/>
      <c r="O47" s="182">
        <v>220395</v>
      </c>
      <c r="P47" s="178">
        <v>2.0999999999999999E-3</v>
      </c>
      <c r="Q47" s="28"/>
      <c r="R47" s="182">
        <v>228389</v>
      </c>
      <c r="S47" s="178">
        <v>2.0999999999999999E-3</v>
      </c>
      <c r="T47" s="28"/>
      <c r="U47" s="16" t="s">
        <v>101</v>
      </c>
      <c r="V47" s="28"/>
      <c r="W47" s="182">
        <f>SUM(W41:W46)</f>
        <v>208279</v>
      </c>
      <c r="X47" s="178">
        <v>1.9E-3</v>
      </c>
      <c r="Y47" s="32"/>
      <c r="Z47" s="182">
        <f>SUM(Z41:Z46)</f>
        <v>201503</v>
      </c>
      <c r="AA47" s="178">
        <v>1.9E-3</v>
      </c>
      <c r="AB47" s="32"/>
      <c r="AC47" s="182">
        <f>SUM(AC41:AC46)</f>
        <v>207552</v>
      </c>
      <c r="AD47" s="178">
        <v>3.3E-3</v>
      </c>
      <c r="AE47" s="32"/>
      <c r="AF47" s="182">
        <f>SUM(AF41:AF46)</f>
        <v>212937</v>
      </c>
      <c r="AG47" s="178">
        <v>4.1999999999999997E-3</v>
      </c>
      <c r="AH47" s="32"/>
      <c r="AI47" s="182">
        <v>216914</v>
      </c>
      <c r="AJ47" s="178">
        <v>5.7000000000000002E-3</v>
      </c>
      <c r="AK47" s="32"/>
      <c r="AL47" s="182">
        <v>222305</v>
      </c>
      <c r="AM47" s="178">
        <v>6.4999999999999997E-3</v>
      </c>
      <c r="AN47" s="32"/>
      <c r="AO47" s="32"/>
    </row>
    <row r="48" spans="1:41" x14ac:dyDescent="0.2">
      <c r="A48" s="16" t="s">
        <v>102</v>
      </c>
      <c r="B48" s="166"/>
      <c r="C48" s="31">
        <v>89592</v>
      </c>
      <c r="D48" s="30"/>
      <c r="E48" s="31"/>
      <c r="F48" s="31">
        <v>84890</v>
      </c>
      <c r="G48" s="30"/>
      <c r="H48" s="30"/>
      <c r="I48" s="31">
        <v>85046</v>
      </c>
      <c r="J48" s="30"/>
      <c r="K48" s="31"/>
      <c r="L48" s="31">
        <v>85878</v>
      </c>
      <c r="M48" s="30"/>
      <c r="N48" s="30"/>
      <c r="O48" s="31">
        <v>82944</v>
      </c>
      <c r="P48" s="30"/>
      <c r="Q48" s="31"/>
      <c r="R48" s="31">
        <v>84033</v>
      </c>
      <c r="S48" s="30"/>
      <c r="T48" s="31"/>
      <c r="U48" s="16" t="s">
        <v>102</v>
      </c>
      <c r="V48" s="32"/>
      <c r="W48" s="31">
        <v>81619</v>
      </c>
      <c r="X48" s="30"/>
      <c r="Y48" s="31"/>
      <c r="Z48" s="31">
        <v>82267</v>
      </c>
      <c r="AA48" s="30"/>
      <c r="AB48" s="31"/>
      <c r="AC48" s="31">
        <v>73555</v>
      </c>
      <c r="AD48" s="31"/>
      <c r="AE48" s="31"/>
      <c r="AF48" s="31">
        <v>73886</v>
      </c>
      <c r="AG48" s="31"/>
      <c r="AH48" s="31"/>
      <c r="AI48" s="31">
        <v>70168</v>
      </c>
      <c r="AJ48" s="30"/>
      <c r="AK48" s="31"/>
      <c r="AL48" s="31">
        <v>69111</v>
      </c>
      <c r="AM48" s="30"/>
      <c r="AN48" s="31"/>
      <c r="AO48" s="31"/>
    </row>
    <row r="49" spans="1:41" x14ac:dyDescent="0.2">
      <c r="A49" s="15" t="s">
        <v>103</v>
      </c>
      <c r="B49" s="166"/>
      <c r="C49" s="31">
        <v>32341</v>
      </c>
      <c r="D49" s="30"/>
      <c r="E49" s="31"/>
      <c r="F49" s="31">
        <v>29840</v>
      </c>
      <c r="G49" s="30"/>
      <c r="H49" s="30"/>
      <c r="I49" s="31">
        <v>27880</v>
      </c>
      <c r="J49" s="30"/>
      <c r="K49" s="31"/>
      <c r="L49" s="31">
        <v>26530</v>
      </c>
      <c r="M49" s="30"/>
      <c r="N49" s="30"/>
      <c r="O49" s="31">
        <v>22300</v>
      </c>
      <c r="P49" s="30"/>
      <c r="Q49" s="31"/>
      <c r="R49" s="31">
        <v>22345</v>
      </c>
      <c r="S49" s="30"/>
      <c r="T49" s="31"/>
      <c r="U49" s="15" t="s">
        <v>103</v>
      </c>
      <c r="V49" s="32"/>
      <c r="W49" s="31">
        <v>21343</v>
      </c>
      <c r="X49" s="30"/>
      <c r="Y49" s="31"/>
      <c r="Z49" s="31">
        <v>20760</v>
      </c>
      <c r="AA49" s="30"/>
      <c r="AB49" s="31"/>
      <c r="AC49" s="31">
        <v>15600</v>
      </c>
      <c r="AD49" s="31"/>
      <c r="AE49" s="31"/>
      <c r="AF49" s="31">
        <v>15545</v>
      </c>
      <c r="AG49" s="31"/>
      <c r="AH49" s="31"/>
      <c r="AI49" s="31">
        <v>17728</v>
      </c>
      <c r="AJ49" s="30"/>
      <c r="AK49" s="31"/>
      <c r="AL49" s="31">
        <v>18408</v>
      </c>
      <c r="AM49" s="30"/>
      <c r="AN49" s="31"/>
      <c r="AO49" s="31"/>
    </row>
    <row r="50" spans="1:41" x14ac:dyDescent="0.2">
      <c r="A50" s="15" t="s">
        <v>363</v>
      </c>
      <c r="B50" s="166"/>
      <c r="C50" s="31">
        <v>1004</v>
      </c>
      <c r="D50" s="30"/>
      <c r="E50" s="31"/>
      <c r="F50" s="31">
        <v>857</v>
      </c>
      <c r="G50" s="30"/>
      <c r="H50" s="30"/>
      <c r="I50" s="31">
        <v>841</v>
      </c>
      <c r="J50" s="30"/>
      <c r="K50" s="31"/>
      <c r="L50" s="31">
        <v>629</v>
      </c>
      <c r="M50" s="30"/>
      <c r="N50" s="30"/>
      <c r="O50" s="31">
        <v>259</v>
      </c>
      <c r="P50" s="30"/>
      <c r="Q50" s="31"/>
      <c r="R50" s="31">
        <v>253</v>
      </c>
      <c r="S50" s="30"/>
      <c r="T50" s="31"/>
      <c r="U50" s="15" t="s">
        <v>363</v>
      </c>
      <c r="V50" s="32"/>
      <c r="W50" s="31">
        <v>238</v>
      </c>
      <c r="X50" s="30"/>
      <c r="Y50" s="31"/>
      <c r="Z50" s="31">
        <v>229</v>
      </c>
      <c r="AA50" s="30"/>
      <c r="AB50" s="31"/>
      <c r="AC50" s="31">
        <v>244</v>
      </c>
      <c r="AD50" s="31"/>
      <c r="AE50" s="31"/>
      <c r="AF50" s="31">
        <v>111</v>
      </c>
      <c r="AG50" s="31"/>
      <c r="AH50" s="31"/>
      <c r="AI50" s="31">
        <v>35</v>
      </c>
      <c r="AJ50" s="30"/>
      <c r="AK50" s="31"/>
      <c r="AL50" s="31">
        <v>14</v>
      </c>
      <c r="AM50" s="30"/>
      <c r="AN50" s="31"/>
      <c r="AO50" s="31"/>
    </row>
    <row r="51" spans="1:41" ht="22.5" x14ac:dyDescent="0.2">
      <c r="A51" s="16" t="s">
        <v>104</v>
      </c>
      <c r="B51" s="166"/>
      <c r="C51" s="31">
        <v>37048</v>
      </c>
      <c r="D51" s="30"/>
      <c r="E51" s="31"/>
      <c r="F51" s="31">
        <v>37829</v>
      </c>
      <c r="G51" s="30"/>
      <c r="H51" s="30"/>
      <c r="I51" s="31">
        <v>38140</v>
      </c>
      <c r="J51" s="30"/>
      <c r="K51" s="31"/>
      <c r="L51" s="31">
        <v>38216</v>
      </c>
      <c r="M51" s="30"/>
      <c r="N51" s="30"/>
      <c r="O51" s="31">
        <v>37804</v>
      </c>
      <c r="P51" s="30"/>
      <c r="Q51" s="31"/>
      <c r="R51" s="31">
        <v>38379</v>
      </c>
      <c r="S51" s="30"/>
      <c r="T51" s="31"/>
      <c r="U51" s="16" t="s">
        <v>104</v>
      </c>
      <c r="V51" s="32"/>
      <c r="W51" s="31">
        <v>39051</v>
      </c>
      <c r="X51" s="30"/>
      <c r="Y51" s="31"/>
      <c r="Z51" s="31">
        <v>38713</v>
      </c>
      <c r="AA51" s="30"/>
      <c r="AB51" s="31"/>
      <c r="AC51" s="31">
        <v>38507</v>
      </c>
      <c r="AD51" s="31"/>
      <c r="AE51" s="31"/>
      <c r="AF51" s="31">
        <v>39404</v>
      </c>
      <c r="AG51" s="31"/>
      <c r="AH51" s="31"/>
      <c r="AI51" s="31">
        <v>40322</v>
      </c>
      <c r="AJ51" s="30"/>
      <c r="AK51" s="31"/>
      <c r="AL51" s="31">
        <v>40494</v>
      </c>
      <c r="AM51" s="30"/>
      <c r="AN51" s="31"/>
      <c r="AO51" s="31"/>
    </row>
    <row r="52" spans="1:41" x14ac:dyDescent="0.2">
      <c r="A52" s="15" t="s">
        <v>364</v>
      </c>
      <c r="B52" s="166"/>
      <c r="C52" s="31">
        <v>995</v>
      </c>
      <c r="D52" s="30"/>
      <c r="E52" s="31"/>
      <c r="F52" s="31">
        <v>1129</v>
      </c>
      <c r="G52" s="30"/>
      <c r="H52" s="30"/>
      <c r="I52" s="31">
        <v>1125</v>
      </c>
      <c r="J52" s="30"/>
      <c r="K52" s="31"/>
      <c r="L52" s="31">
        <v>961</v>
      </c>
      <c r="M52" s="30"/>
      <c r="N52" s="30"/>
      <c r="O52" s="31">
        <v>852</v>
      </c>
      <c r="P52" s="30"/>
      <c r="Q52" s="31"/>
      <c r="R52" s="31">
        <v>821</v>
      </c>
      <c r="S52" s="30"/>
      <c r="T52" s="31"/>
      <c r="U52" s="15" t="s">
        <v>364</v>
      </c>
      <c r="V52" s="32"/>
      <c r="W52" s="31">
        <v>700</v>
      </c>
      <c r="X52" s="30"/>
      <c r="Y52" s="31"/>
      <c r="Z52" s="31">
        <v>670</v>
      </c>
      <c r="AA52" s="30"/>
      <c r="AB52" s="31"/>
      <c r="AC52" s="31">
        <v>742</v>
      </c>
      <c r="AD52" s="31"/>
      <c r="AE52" s="31"/>
      <c r="AF52" s="180">
        <v>632</v>
      </c>
      <c r="AG52" s="31"/>
      <c r="AH52" s="31"/>
      <c r="AI52" s="31">
        <v>542</v>
      </c>
      <c r="AJ52" s="30"/>
      <c r="AK52" s="31"/>
      <c r="AL52" s="31">
        <v>454</v>
      </c>
      <c r="AM52" s="30"/>
      <c r="AN52" s="31"/>
      <c r="AO52" s="31"/>
    </row>
    <row r="53" spans="1:41" x14ac:dyDescent="0.2">
      <c r="A53" s="16" t="s">
        <v>365</v>
      </c>
      <c r="B53" s="166"/>
      <c r="C53" s="191">
        <v>368411</v>
      </c>
      <c r="D53" s="30"/>
      <c r="E53" s="29"/>
      <c r="F53" s="191">
        <v>378279</v>
      </c>
      <c r="G53" s="30"/>
      <c r="H53" s="30"/>
      <c r="I53" s="191">
        <v>373453</v>
      </c>
      <c r="J53" s="30"/>
      <c r="K53" s="29"/>
      <c r="L53" s="191">
        <v>368590</v>
      </c>
      <c r="M53" s="30"/>
      <c r="N53" s="30"/>
      <c r="O53" s="191">
        <v>364554</v>
      </c>
      <c r="P53" s="30"/>
      <c r="Q53" s="29"/>
      <c r="R53" s="191">
        <v>374220</v>
      </c>
      <c r="S53" s="30"/>
      <c r="T53" s="29"/>
      <c r="U53" s="16" t="s">
        <v>365</v>
      </c>
      <c r="V53" s="28"/>
      <c r="W53" s="184">
        <f>SUM(W47:W52)</f>
        <v>351230</v>
      </c>
      <c r="X53" s="30"/>
      <c r="Y53" s="29"/>
      <c r="Z53" s="184">
        <f>SUM(Z47:Z52)</f>
        <v>344142</v>
      </c>
      <c r="AA53" s="30"/>
      <c r="AB53" s="29"/>
      <c r="AC53" s="184">
        <f>SUM(AC47:AC52)</f>
        <v>336200</v>
      </c>
      <c r="AD53" s="29"/>
      <c r="AE53" s="29"/>
      <c r="AF53" s="184">
        <f>SUM(AF47:AF52)</f>
        <v>342515</v>
      </c>
      <c r="AG53" s="29"/>
      <c r="AH53" s="29"/>
      <c r="AI53" s="184">
        <v>345709</v>
      </c>
      <c r="AJ53" s="30"/>
      <c r="AK53" s="29"/>
      <c r="AL53" s="191">
        <v>350786</v>
      </c>
      <c r="AM53" s="30"/>
      <c r="AN53" s="29"/>
      <c r="AO53" s="29"/>
    </row>
    <row r="54" spans="1:41" x14ac:dyDescent="0.2">
      <c r="A54" s="16" t="s">
        <v>105</v>
      </c>
      <c r="B54" s="166"/>
      <c r="C54" s="30"/>
      <c r="D54" s="178">
        <v>9.4999999999999998E-3</v>
      </c>
      <c r="E54" s="30"/>
      <c r="F54" s="30"/>
      <c r="G54" s="178">
        <v>9.7999999999999997E-3</v>
      </c>
      <c r="H54" s="30"/>
      <c r="I54" s="30"/>
      <c r="J54" s="178">
        <v>9.5999999999999992E-3</v>
      </c>
      <c r="K54" s="30"/>
      <c r="L54" s="30"/>
      <c r="M54" s="178">
        <v>9.7000000000000003E-3</v>
      </c>
      <c r="N54" s="30"/>
      <c r="O54" s="30"/>
      <c r="P54" s="178">
        <v>9.9000000000000008E-3</v>
      </c>
      <c r="Q54" s="30"/>
      <c r="R54" s="30"/>
      <c r="S54" s="178">
        <v>9.7000000000000003E-3</v>
      </c>
      <c r="T54" s="30"/>
      <c r="U54" s="16" t="s">
        <v>105</v>
      </c>
      <c r="V54" s="30"/>
      <c r="W54" s="30"/>
      <c r="X54" s="178">
        <v>1.0500000000000001E-2</v>
      </c>
      <c r="Y54" s="30"/>
      <c r="Z54" s="30"/>
      <c r="AA54" s="178">
        <v>1.1599999999999999E-2</v>
      </c>
      <c r="AB54" s="30"/>
      <c r="AC54" s="30"/>
      <c r="AD54" s="178">
        <v>1.1299999999999999E-2</v>
      </c>
      <c r="AE54" s="30"/>
      <c r="AF54" s="30"/>
      <c r="AG54" s="178">
        <v>1.14E-2</v>
      </c>
      <c r="AH54" s="30"/>
      <c r="AI54" s="30"/>
      <c r="AJ54" s="178">
        <v>1.15E-2</v>
      </c>
      <c r="AK54" s="30"/>
      <c r="AL54" s="30"/>
      <c r="AM54" s="178">
        <v>1.14E-2</v>
      </c>
      <c r="AN54" s="30"/>
      <c r="AO54" s="30"/>
    </row>
    <row r="55" spans="1:41" x14ac:dyDescent="0.2">
      <c r="A55" s="16" t="s">
        <v>366</v>
      </c>
      <c r="B55" s="166"/>
      <c r="C55" s="30"/>
      <c r="D55" s="178">
        <v>9.7000000000000003E-3</v>
      </c>
      <c r="E55" s="30"/>
      <c r="F55" s="30"/>
      <c r="G55" s="178">
        <v>0.01</v>
      </c>
      <c r="H55" s="30"/>
      <c r="I55" s="30"/>
      <c r="J55" s="178">
        <v>9.7999999999999997E-3</v>
      </c>
      <c r="K55" s="30"/>
      <c r="L55" s="30"/>
      <c r="M55" s="178">
        <v>9.9000000000000008E-3</v>
      </c>
      <c r="N55" s="30"/>
      <c r="O55" s="30"/>
      <c r="P55" s="178">
        <v>1.01E-2</v>
      </c>
      <c r="Q55" s="30"/>
      <c r="R55" s="30"/>
      <c r="S55" s="178">
        <v>9.7999999999999997E-3</v>
      </c>
      <c r="T55" s="30"/>
      <c r="U55" s="16" t="s">
        <v>366</v>
      </c>
      <c r="V55" s="30"/>
      <c r="W55" s="30"/>
      <c r="X55" s="178">
        <v>1.06E-2</v>
      </c>
      <c r="Y55" s="30"/>
      <c r="Z55" s="30"/>
      <c r="AA55" s="178">
        <v>1.17E-2</v>
      </c>
      <c r="AB55" s="30"/>
      <c r="AC55" s="30"/>
      <c r="AD55" s="178">
        <v>1.14E-2</v>
      </c>
      <c r="AE55" s="30"/>
      <c r="AF55" s="30"/>
      <c r="AG55" s="178">
        <v>1.1599999999999999E-2</v>
      </c>
      <c r="AH55" s="30"/>
      <c r="AI55" s="30"/>
      <c r="AJ55" s="178">
        <v>1.1599999999999999E-2</v>
      </c>
      <c r="AK55" s="30"/>
      <c r="AL55" s="30"/>
      <c r="AM55" s="178">
        <v>1.1599999999999999E-2</v>
      </c>
      <c r="AN55" s="30"/>
      <c r="AO55" s="30"/>
    </row>
    <row r="56" spans="1:41" ht="4.5" customHeight="1" x14ac:dyDescent="0.2">
      <c r="A56" s="165"/>
      <c r="B56" s="165"/>
      <c r="C56" s="165"/>
      <c r="D56" s="165"/>
      <c r="E56" s="165"/>
      <c r="F56" s="165"/>
      <c r="G56" s="165"/>
      <c r="H56" s="165"/>
      <c r="I56" s="165"/>
      <c r="J56" s="165"/>
      <c r="K56" s="165"/>
      <c r="L56" s="165"/>
      <c r="M56" s="165"/>
      <c r="N56" s="165"/>
      <c r="O56" s="30"/>
      <c r="P56" s="30"/>
      <c r="Q56" s="165"/>
      <c r="R56" s="165"/>
      <c r="S56" s="165"/>
      <c r="T56" s="165"/>
      <c r="U56" s="165"/>
      <c r="V56" s="165"/>
      <c r="W56" s="165"/>
      <c r="X56" s="165"/>
      <c r="Y56" s="165"/>
      <c r="Z56" s="165"/>
      <c r="AA56" s="165"/>
      <c r="AB56" s="165"/>
      <c r="AC56" s="165"/>
      <c r="AD56" s="165"/>
      <c r="AE56" s="165"/>
      <c r="AF56" s="165"/>
      <c r="AG56" s="165"/>
      <c r="AH56" s="165"/>
      <c r="AI56" s="165"/>
      <c r="AJ56" s="165"/>
      <c r="AK56" s="165"/>
      <c r="AL56" s="165"/>
      <c r="AM56" s="165"/>
      <c r="AN56" s="165"/>
      <c r="AO56" s="165"/>
    </row>
    <row r="57" spans="1:41" x14ac:dyDescent="0.2">
      <c r="A57" s="264" t="s">
        <v>106</v>
      </c>
      <c r="B57" s="265"/>
      <c r="C57" s="265"/>
      <c r="D57" s="265"/>
      <c r="E57" s="265"/>
      <c r="F57" s="265"/>
      <c r="G57" s="265"/>
      <c r="H57" s="265"/>
      <c r="I57" s="265"/>
      <c r="J57" s="265"/>
      <c r="K57" s="265"/>
      <c r="L57" s="265"/>
      <c r="M57" s="265"/>
      <c r="N57" s="265"/>
      <c r="O57" s="265"/>
      <c r="P57" s="265"/>
      <c r="Q57" s="266"/>
      <c r="R57" s="266"/>
      <c r="S57" s="266"/>
      <c r="T57" s="267"/>
      <c r="U57" s="264" t="s">
        <v>106</v>
      </c>
      <c r="V57" s="265"/>
      <c r="W57" s="265"/>
      <c r="X57" s="265"/>
      <c r="Y57" s="265"/>
      <c r="Z57" s="265"/>
      <c r="AA57" s="265"/>
      <c r="AB57" s="268"/>
      <c r="AC57" s="268"/>
      <c r="AD57" s="268"/>
      <c r="AE57" s="268"/>
      <c r="AF57" s="266"/>
      <c r="AG57" s="266"/>
      <c r="AH57" s="266"/>
      <c r="AI57" s="266"/>
      <c r="AJ57" s="266"/>
      <c r="AK57" s="266"/>
      <c r="AL57" s="268"/>
      <c r="AM57" s="268"/>
      <c r="AN57" s="165"/>
      <c r="AO57" s="165"/>
    </row>
    <row r="58" spans="1:41" x14ac:dyDescent="0.2">
      <c r="A58" s="264" t="s">
        <v>107</v>
      </c>
      <c r="B58" s="265"/>
      <c r="C58" s="265"/>
      <c r="D58" s="265"/>
      <c r="E58" s="265"/>
      <c r="F58" s="265"/>
      <c r="G58" s="265"/>
      <c r="H58" s="265"/>
      <c r="I58" s="265"/>
      <c r="J58" s="265"/>
      <c r="K58" s="265"/>
      <c r="L58" s="265"/>
      <c r="M58" s="265"/>
      <c r="N58" s="265"/>
      <c r="O58" s="265"/>
      <c r="P58" s="265"/>
      <c r="Q58" s="266"/>
      <c r="R58" s="266"/>
      <c r="S58" s="266"/>
      <c r="T58" s="266"/>
      <c r="U58" s="264" t="s">
        <v>107</v>
      </c>
      <c r="V58" s="265"/>
      <c r="W58" s="265"/>
      <c r="X58" s="265"/>
      <c r="Y58" s="265"/>
      <c r="Z58" s="265"/>
      <c r="AA58" s="265"/>
      <c r="AB58" s="268"/>
      <c r="AC58" s="268"/>
      <c r="AD58" s="268"/>
      <c r="AE58" s="268"/>
      <c r="AF58" s="266"/>
      <c r="AG58" s="266"/>
      <c r="AH58" s="266"/>
      <c r="AI58" s="266"/>
      <c r="AJ58" s="266"/>
      <c r="AK58" s="266"/>
      <c r="AL58" s="268"/>
      <c r="AM58" s="268"/>
      <c r="AN58" s="165"/>
      <c r="AO58" s="165"/>
    </row>
    <row r="59" spans="1:41" x14ac:dyDescent="0.2">
      <c r="A59" s="264" t="s">
        <v>108</v>
      </c>
      <c r="B59" s="269"/>
      <c r="C59" s="269"/>
      <c r="D59" s="269"/>
      <c r="E59" s="269"/>
      <c r="F59" s="269"/>
      <c r="G59" s="269"/>
      <c r="H59" s="269"/>
      <c r="I59" s="269"/>
      <c r="J59" s="269"/>
      <c r="K59" s="269"/>
      <c r="L59" s="269"/>
      <c r="M59" s="269"/>
      <c r="N59" s="269"/>
      <c r="O59" s="269"/>
      <c r="P59" s="269"/>
      <c r="Q59" s="266"/>
      <c r="R59" s="266"/>
      <c r="S59" s="266"/>
      <c r="T59" s="265"/>
      <c r="U59" s="264" t="s">
        <v>108</v>
      </c>
      <c r="V59" s="265"/>
      <c r="W59" s="265"/>
      <c r="X59" s="265"/>
      <c r="Y59" s="265"/>
      <c r="Z59" s="265"/>
      <c r="AA59" s="265"/>
      <c r="AB59" s="268"/>
      <c r="AC59" s="268"/>
      <c r="AD59" s="268"/>
      <c r="AE59" s="268"/>
      <c r="AF59" s="266"/>
      <c r="AG59" s="266"/>
      <c r="AH59" s="266"/>
      <c r="AI59" s="266"/>
      <c r="AJ59" s="266"/>
      <c r="AK59" s="266"/>
      <c r="AL59" s="268"/>
      <c r="AM59" s="268"/>
      <c r="AN59" s="166"/>
      <c r="AO59" s="166"/>
    </row>
    <row r="60" spans="1:41" x14ac:dyDescent="0.2">
      <c r="A60" s="166"/>
      <c r="B60" s="166"/>
      <c r="C60" s="166"/>
      <c r="D60" s="166"/>
      <c r="E60" s="166"/>
      <c r="F60" s="166"/>
      <c r="G60" s="166"/>
      <c r="H60" s="166"/>
      <c r="I60" s="166"/>
      <c r="J60" s="166"/>
      <c r="K60" s="166"/>
      <c r="L60" s="166"/>
      <c r="M60" s="166"/>
      <c r="N60" s="166"/>
      <c r="O60" s="166"/>
      <c r="P60" s="166"/>
      <c r="Q60" s="166"/>
      <c r="R60" s="166"/>
      <c r="S60" s="166"/>
      <c r="T60" s="166"/>
      <c r="U60" s="166"/>
      <c r="V60" s="166"/>
      <c r="W60" s="166"/>
      <c r="X60" s="166"/>
      <c r="Y60" s="166"/>
      <c r="Z60" s="166"/>
      <c r="AA60" s="166"/>
      <c r="AB60" s="166"/>
      <c r="AC60" s="166"/>
      <c r="AD60" s="166"/>
      <c r="AE60" s="166"/>
      <c r="AF60" s="166"/>
      <c r="AG60" s="166"/>
      <c r="AH60" s="166"/>
      <c r="AI60" s="166"/>
      <c r="AJ60" s="166"/>
      <c r="AK60" s="166"/>
      <c r="AL60" s="166"/>
      <c r="AM60" s="166"/>
      <c r="AN60" s="166"/>
      <c r="AO60" s="166"/>
    </row>
    <row r="61" spans="1:41" x14ac:dyDescent="0.2">
      <c r="A61" s="166"/>
      <c r="B61" s="166"/>
      <c r="C61" s="166"/>
      <c r="D61" s="166"/>
      <c r="E61" s="166"/>
      <c r="F61" s="166"/>
      <c r="G61" s="166"/>
      <c r="H61" s="166"/>
      <c r="I61" s="166"/>
      <c r="J61" s="166"/>
      <c r="K61" s="166"/>
      <c r="L61" s="166"/>
      <c r="M61" s="166"/>
      <c r="N61" s="166"/>
      <c r="O61" s="166"/>
      <c r="P61" s="166"/>
      <c r="Q61" s="166"/>
      <c r="R61" s="166"/>
      <c r="S61" s="166"/>
      <c r="T61" s="166"/>
      <c r="U61" s="166"/>
      <c r="V61" s="166"/>
      <c r="W61" s="166"/>
      <c r="X61" s="166"/>
      <c r="Y61" s="166"/>
      <c r="Z61" s="166"/>
      <c r="AA61" s="166"/>
      <c r="AB61" s="166"/>
      <c r="AC61" s="166"/>
      <c r="AD61" s="166"/>
      <c r="AE61" s="166"/>
      <c r="AF61" s="166"/>
      <c r="AG61" s="166"/>
      <c r="AH61" s="166"/>
      <c r="AI61" s="166"/>
      <c r="AJ61" s="166"/>
      <c r="AK61" s="166"/>
      <c r="AL61" s="166"/>
      <c r="AM61" s="166"/>
      <c r="AN61" s="166"/>
      <c r="AO61" s="166"/>
    </row>
    <row r="62" spans="1:41" x14ac:dyDescent="0.2">
      <c r="A62" s="166"/>
      <c r="B62" s="166"/>
      <c r="C62" s="166"/>
      <c r="D62" s="166"/>
      <c r="E62" s="166"/>
      <c r="F62" s="166"/>
      <c r="G62" s="166"/>
      <c r="H62" s="166"/>
      <c r="I62" s="166"/>
      <c r="J62" s="166"/>
      <c r="K62" s="166"/>
      <c r="L62" s="166"/>
      <c r="M62" s="166"/>
      <c r="N62" s="166"/>
      <c r="O62" s="166"/>
      <c r="P62" s="166"/>
      <c r="Q62" s="166"/>
      <c r="R62" s="166"/>
      <c r="S62" s="166"/>
      <c r="T62" s="166"/>
      <c r="U62" s="166"/>
      <c r="V62" s="166"/>
      <c r="W62" s="166"/>
      <c r="X62" s="166"/>
      <c r="Y62" s="166"/>
      <c r="Z62" s="166"/>
      <c r="AA62" s="166"/>
      <c r="AB62" s="166"/>
      <c r="AC62" s="166"/>
      <c r="AD62" s="166"/>
      <c r="AE62" s="166"/>
      <c r="AF62" s="166"/>
      <c r="AG62" s="166"/>
      <c r="AH62" s="166"/>
      <c r="AI62" s="166"/>
      <c r="AJ62" s="166"/>
      <c r="AK62" s="166"/>
      <c r="AL62" s="166"/>
      <c r="AM62" s="166"/>
      <c r="AN62" s="166"/>
      <c r="AO62" s="166"/>
    </row>
    <row r="63" spans="1:41" x14ac:dyDescent="0.2">
      <c r="A63" s="166"/>
      <c r="B63" s="166"/>
      <c r="C63" s="166"/>
      <c r="D63" s="166"/>
      <c r="E63" s="166"/>
      <c r="F63" s="166"/>
      <c r="G63" s="166"/>
      <c r="H63" s="166"/>
      <c r="I63" s="166"/>
      <c r="J63" s="166"/>
      <c r="K63" s="166"/>
      <c r="L63" s="166"/>
      <c r="M63" s="166"/>
      <c r="N63" s="166"/>
      <c r="O63" s="166"/>
      <c r="P63" s="166"/>
      <c r="Q63" s="166"/>
      <c r="R63" s="166"/>
      <c r="S63" s="166"/>
      <c r="T63" s="166"/>
      <c r="U63" s="166"/>
      <c r="V63" s="166"/>
      <c r="W63" s="166"/>
      <c r="X63" s="166"/>
      <c r="Y63" s="166"/>
      <c r="Z63" s="166"/>
      <c r="AA63" s="166"/>
      <c r="AB63" s="166"/>
      <c r="AC63" s="166"/>
      <c r="AD63" s="166"/>
      <c r="AE63" s="166"/>
      <c r="AF63" s="166"/>
      <c r="AG63" s="166"/>
      <c r="AH63" s="166"/>
      <c r="AI63" s="166"/>
      <c r="AJ63" s="166"/>
      <c r="AK63" s="166"/>
      <c r="AL63" s="166"/>
      <c r="AM63" s="166"/>
      <c r="AN63" s="166"/>
      <c r="AO63" s="166"/>
    </row>
    <row r="64" spans="1:41" x14ac:dyDescent="0.2">
      <c r="A64" s="166"/>
      <c r="B64" s="166"/>
      <c r="C64" s="166"/>
      <c r="D64" s="166"/>
      <c r="E64" s="166"/>
      <c r="F64" s="166"/>
      <c r="G64" s="166"/>
      <c r="H64" s="166"/>
      <c r="I64" s="166"/>
      <c r="J64" s="166"/>
      <c r="K64" s="166"/>
      <c r="L64" s="166"/>
      <c r="M64" s="166"/>
      <c r="N64" s="166"/>
      <c r="O64" s="166"/>
      <c r="P64" s="166"/>
      <c r="Q64" s="166"/>
      <c r="R64" s="166"/>
      <c r="S64" s="166"/>
      <c r="T64" s="166"/>
      <c r="U64" s="166"/>
      <c r="V64" s="166"/>
      <c r="W64" s="166"/>
      <c r="X64" s="166"/>
      <c r="Y64" s="166"/>
      <c r="Z64" s="166"/>
      <c r="AA64" s="166"/>
      <c r="AB64" s="166"/>
      <c r="AC64" s="166"/>
      <c r="AD64" s="166"/>
      <c r="AE64" s="166"/>
      <c r="AF64" s="166"/>
      <c r="AG64" s="166"/>
      <c r="AH64" s="166"/>
      <c r="AI64" s="166"/>
      <c r="AJ64" s="166"/>
      <c r="AK64" s="166"/>
      <c r="AL64" s="166"/>
      <c r="AM64" s="166"/>
      <c r="AN64" s="166"/>
      <c r="AO64" s="166"/>
    </row>
    <row r="65" spans="1:41" x14ac:dyDescent="0.2">
      <c r="A65" s="166"/>
      <c r="B65" s="166"/>
      <c r="C65" s="166"/>
      <c r="D65" s="166"/>
      <c r="E65" s="166"/>
      <c r="F65" s="166"/>
      <c r="G65" s="166"/>
      <c r="H65" s="166"/>
      <c r="I65" s="166"/>
      <c r="J65" s="166"/>
      <c r="K65" s="166"/>
      <c r="L65" s="166"/>
      <c r="M65" s="166"/>
      <c r="N65" s="166"/>
      <c r="O65" s="166"/>
      <c r="P65" s="166"/>
      <c r="Q65" s="166"/>
      <c r="R65" s="166"/>
      <c r="S65" s="166"/>
      <c r="T65" s="166"/>
      <c r="U65" s="166"/>
      <c r="V65" s="166"/>
      <c r="W65" s="166"/>
      <c r="X65" s="166"/>
      <c r="Y65" s="166"/>
      <c r="Z65" s="166"/>
      <c r="AA65" s="166"/>
      <c r="AB65" s="166"/>
      <c r="AC65" s="166"/>
      <c r="AD65" s="166"/>
      <c r="AE65" s="166"/>
      <c r="AF65" s="166"/>
      <c r="AG65" s="166"/>
      <c r="AH65" s="166"/>
      <c r="AI65" s="166"/>
      <c r="AJ65" s="166"/>
      <c r="AK65" s="166"/>
      <c r="AL65" s="166"/>
      <c r="AM65" s="166"/>
      <c r="AN65" s="166"/>
      <c r="AO65" s="166"/>
    </row>
    <row r="66" spans="1:41" x14ac:dyDescent="0.2">
      <c r="A66" s="166"/>
      <c r="B66" s="166"/>
      <c r="C66" s="166"/>
      <c r="D66" s="166"/>
      <c r="E66" s="166"/>
      <c r="F66" s="166"/>
      <c r="G66" s="166"/>
      <c r="H66" s="166"/>
      <c r="I66" s="166"/>
      <c r="J66" s="166"/>
      <c r="K66" s="166"/>
      <c r="L66" s="166"/>
      <c r="M66" s="166"/>
      <c r="N66" s="166"/>
      <c r="O66" s="166"/>
      <c r="P66" s="166"/>
      <c r="Q66" s="166"/>
      <c r="R66" s="166"/>
      <c r="S66" s="166"/>
      <c r="T66" s="166"/>
      <c r="U66" s="166"/>
      <c r="V66" s="166"/>
      <c r="W66" s="166"/>
      <c r="X66" s="166"/>
      <c r="Y66" s="166"/>
      <c r="Z66" s="166"/>
      <c r="AA66" s="166"/>
      <c r="AB66" s="166"/>
      <c r="AC66" s="166"/>
      <c r="AD66" s="166"/>
      <c r="AE66" s="166"/>
      <c r="AF66" s="166"/>
      <c r="AG66" s="166"/>
      <c r="AH66" s="166"/>
      <c r="AI66" s="166"/>
      <c r="AJ66" s="166"/>
      <c r="AK66" s="166"/>
      <c r="AL66" s="166"/>
      <c r="AM66" s="166"/>
      <c r="AN66" s="166"/>
      <c r="AO66" s="166"/>
    </row>
    <row r="67" spans="1:41" x14ac:dyDescent="0.2">
      <c r="A67" s="166"/>
      <c r="B67" s="166"/>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6"/>
      <c r="AB67" s="166"/>
      <c r="AC67" s="166"/>
      <c r="AD67" s="166"/>
      <c r="AE67" s="166"/>
      <c r="AF67" s="166"/>
      <c r="AG67" s="166"/>
      <c r="AH67" s="166"/>
      <c r="AI67" s="166"/>
      <c r="AJ67" s="166"/>
      <c r="AK67" s="166"/>
      <c r="AL67" s="166"/>
      <c r="AM67" s="166"/>
      <c r="AN67" s="166"/>
      <c r="AO67" s="166"/>
    </row>
    <row r="68" spans="1:41" x14ac:dyDescent="0.2">
      <c r="A68" s="166"/>
      <c r="B68" s="166"/>
      <c r="C68" s="166"/>
      <c r="D68" s="166"/>
      <c r="E68" s="166"/>
      <c r="F68" s="166"/>
      <c r="G68" s="166"/>
      <c r="H68" s="166"/>
      <c r="I68" s="166"/>
      <c r="J68" s="166"/>
      <c r="K68" s="166"/>
      <c r="L68" s="166"/>
      <c r="M68" s="166"/>
      <c r="N68" s="166"/>
      <c r="O68" s="166"/>
      <c r="P68" s="166"/>
      <c r="Q68" s="166"/>
      <c r="R68" s="166"/>
      <c r="S68" s="166"/>
      <c r="T68" s="166"/>
      <c r="U68" s="166"/>
      <c r="V68" s="166"/>
      <c r="W68" s="166"/>
      <c r="X68" s="166"/>
      <c r="Y68" s="166"/>
      <c r="Z68" s="166"/>
      <c r="AA68" s="166"/>
      <c r="AB68" s="166"/>
      <c r="AC68" s="166"/>
      <c r="AD68" s="166"/>
      <c r="AE68" s="166"/>
      <c r="AF68" s="166"/>
      <c r="AG68" s="166"/>
      <c r="AH68" s="166"/>
      <c r="AI68" s="166"/>
      <c r="AJ68" s="166"/>
      <c r="AK68" s="166"/>
      <c r="AL68" s="166"/>
      <c r="AM68" s="166"/>
      <c r="AN68" s="166"/>
      <c r="AO68" s="166"/>
    </row>
    <row r="69" spans="1:41" x14ac:dyDescent="0.2">
      <c r="A69" s="166"/>
      <c r="B69" s="166"/>
      <c r="C69" s="166"/>
      <c r="D69" s="166"/>
      <c r="E69" s="166"/>
      <c r="F69" s="166"/>
      <c r="G69" s="166"/>
      <c r="H69" s="166"/>
      <c r="I69" s="166"/>
      <c r="J69" s="166"/>
      <c r="K69" s="166"/>
      <c r="L69" s="166"/>
      <c r="M69" s="166"/>
      <c r="N69" s="166"/>
      <c r="O69" s="166"/>
      <c r="P69" s="166"/>
      <c r="Q69" s="166"/>
      <c r="R69" s="166"/>
      <c r="S69" s="166"/>
      <c r="T69" s="166"/>
      <c r="U69" s="166"/>
      <c r="V69" s="166"/>
      <c r="W69" s="166"/>
      <c r="X69" s="166"/>
      <c r="Y69" s="166"/>
      <c r="Z69" s="166"/>
      <c r="AA69" s="166"/>
      <c r="AB69" s="166"/>
      <c r="AC69" s="166"/>
      <c r="AD69" s="166"/>
      <c r="AE69" s="166"/>
      <c r="AF69" s="166"/>
      <c r="AG69" s="166"/>
      <c r="AH69" s="166"/>
      <c r="AI69" s="166"/>
      <c r="AJ69" s="166"/>
      <c r="AK69" s="166"/>
      <c r="AL69" s="166"/>
      <c r="AM69" s="166"/>
      <c r="AN69" s="166"/>
      <c r="AO69" s="166"/>
    </row>
    <row r="70" spans="1:41" x14ac:dyDescent="0.2">
      <c r="A70" s="166"/>
      <c r="B70" s="166"/>
      <c r="C70" s="166"/>
      <c r="D70" s="166"/>
      <c r="E70" s="166"/>
      <c r="F70" s="166"/>
      <c r="G70" s="166"/>
      <c r="H70" s="166"/>
      <c r="I70" s="166"/>
      <c r="J70" s="166"/>
      <c r="K70" s="166"/>
      <c r="L70" s="166"/>
      <c r="M70" s="166"/>
      <c r="N70" s="166"/>
      <c r="O70" s="166"/>
      <c r="P70" s="166"/>
      <c r="Q70" s="166"/>
      <c r="R70" s="166"/>
      <c r="S70" s="166"/>
      <c r="T70" s="166"/>
      <c r="U70" s="166"/>
      <c r="V70" s="166"/>
      <c r="W70" s="166"/>
      <c r="X70" s="166"/>
      <c r="Y70" s="166"/>
      <c r="Z70" s="166"/>
      <c r="AA70" s="166"/>
      <c r="AB70" s="166"/>
      <c r="AC70" s="166"/>
      <c r="AD70" s="166"/>
      <c r="AE70" s="166"/>
      <c r="AF70" s="166"/>
      <c r="AG70" s="166"/>
      <c r="AH70" s="166"/>
      <c r="AI70" s="166"/>
      <c r="AJ70" s="166"/>
      <c r="AK70" s="166"/>
      <c r="AL70" s="166"/>
      <c r="AM70" s="166"/>
      <c r="AN70" s="166"/>
      <c r="AO70" s="166"/>
    </row>
    <row r="71" spans="1:41" x14ac:dyDescent="0.2">
      <c r="A71" s="166"/>
      <c r="B71" s="166"/>
      <c r="C71" s="166"/>
      <c r="D71" s="166"/>
      <c r="E71" s="166"/>
      <c r="F71" s="166"/>
      <c r="G71" s="166"/>
      <c r="H71" s="166"/>
      <c r="I71" s="166"/>
      <c r="J71" s="166"/>
      <c r="K71" s="166"/>
      <c r="L71" s="166"/>
      <c r="M71" s="166"/>
      <c r="N71" s="166"/>
      <c r="O71" s="166"/>
      <c r="P71" s="166"/>
      <c r="Q71" s="166"/>
      <c r="R71" s="166"/>
      <c r="S71" s="166"/>
      <c r="T71" s="166"/>
      <c r="U71" s="166"/>
      <c r="V71" s="166"/>
      <c r="W71" s="166"/>
      <c r="X71" s="166"/>
      <c r="Y71" s="166"/>
      <c r="Z71" s="166"/>
      <c r="AA71" s="166"/>
      <c r="AB71" s="166"/>
      <c r="AC71" s="166"/>
      <c r="AD71" s="166"/>
      <c r="AE71" s="166"/>
      <c r="AF71" s="166"/>
      <c r="AG71" s="166"/>
      <c r="AH71" s="166"/>
      <c r="AI71" s="166"/>
      <c r="AJ71" s="166"/>
      <c r="AK71" s="166"/>
      <c r="AL71" s="166"/>
      <c r="AM71" s="166"/>
      <c r="AN71" s="166"/>
      <c r="AO71" s="166"/>
    </row>
    <row r="72" spans="1:41" x14ac:dyDescent="0.2">
      <c r="A72" s="166"/>
      <c r="B72" s="166"/>
      <c r="C72" s="166"/>
      <c r="D72" s="166"/>
      <c r="E72" s="166"/>
      <c r="F72" s="166"/>
      <c r="G72" s="166"/>
      <c r="H72" s="166"/>
      <c r="I72" s="166"/>
      <c r="J72" s="166"/>
      <c r="K72" s="166"/>
      <c r="L72" s="166"/>
      <c r="M72" s="166"/>
      <c r="N72" s="166"/>
      <c r="O72" s="166"/>
      <c r="P72" s="166"/>
      <c r="Q72" s="166"/>
      <c r="R72" s="166"/>
      <c r="S72" s="166"/>
      <c r="T72" s="166"/>
      <c r="U72" s="166"/>
      <c r="V72" s="166"/>
      <c r="W72" s="166"/>
      <c r="X72" s="166"/>
      <c r="Y72" s="166"/>
      <c r="Z72" s="166"/>
      <c r="AA72" s="166"/>
      <c r="AB72" s="166"/>
      <c r="AC72" s="166"/>
      <c r="AD72" s="166"/>
      <c r="AE72" s="166"/>
      <c r="AF72" s="166"/>
      <c r="AG72" s="166"/>
      <c r="AH72" s="166"/>
      <c r="AI72" s="166"/>
      <c r="AJ72" s="166"/>
      <c r="AK72" s="166"/>
      <c r="AL72" s="166"/>
      <c r="AM72" s="166"/>
      <c r="AN72" s="166"/>
      <c r="AO72" s="166"/>
    </row>
    <row r="73" spans="1:41" x14ac:dyDescent="0.2">
      <c r="A73" s="166"/>
      <c r="B73" s="166"/>
      <c r="C73" s="166"/>
      <c r="D73" s="166"/>
      <c r="E73" s="166"/>
      <c r="F73" s="166"/>
      <c r="G73" s="166"/>
      <c r="H73" s="166"/>
      <c r="I73" s="166"/>
      <c r="J73" s="166"/>
      <c r="K73" s="166"/>
      <c r="L73" s="166"/>
      <c r="M73" s="166"/>
      <c r="N73" s="166"/>
      <c r="O73" s="166"/>
      <c r="P73" s="166"/>
      <c r="Q73" s="166"/>
      <c r="R73" s="166"/>
      <c r="S73" s="166"/>
      <c r="T73" s="166"/>
      <c r="U73" s="166"/>
      <c r="V73" s="166"/>
      <c r="W73" s="166"/>
      <c r="X73" s="166"/>
      <c r="Y73" s="166"/>
      <c r="Z73" s="166"/>
      <c r="AA73" s="166"/>
      <c r="AB73" s="166"/>
      <c r="AC73" s="166"/>
      <c r="AD73" s="166"/>
      <c r="AE73" s="166"/>
      <c r="AF73" s="166"/>
      <c r="AG73" s="166"/>
      <c r="AH73" s="166"/>
      <c r="AI73" s="166"/>
      <c r="AJ73" s="166"/>
      <c r="AK73" s="166"/>
      <c r="AL73" s="166"/>
      <c r="AM73" s="166"/>
      <c r="AN73" s="166"/>
      <c r="AO73" s="166"/>
    </row>
    <row r="74" spans="1:41" x14ac:dyDescent="0.2">
      <c r="A74" s="166"/>
      <c r="B74" s="166"/>
      <c r="C74" s="166"/>
      <c r="D74" s="166"/>
      <c r="E74" s="166"/>
      <c r="F74" s="166"/>
      <c r="G74" s="166"/>
      <c r="H74" s="166"/>
      <c r="I74" s="166"/>
      <c r="J74" s="166"/>
      <c r="K74" s="166"/>
      <c r="L74" s="166"/>
      <c r="M74" s="166"/>
      <c r="N74" s="166"/>
      <c r="O74" s="166"/>
      <c r="P74" s="166"/>
      <c r="Q74" s="166"/>
      <c r="R74" s="166"/>
      <c r="S74" s="166"/>
      <c r="T74" s="166"/>
      <c r="U74" s="166"/>
      <c r="V74" s="166"/>
      <c r="W74" s="166"/>
      <c r="X74" s="166"/>
      <c r="Y74" s="166"/>
      <c r="Z74" s="166"/>
      <c r="AA74" s="166"/>
      <c r="AB74" s="166"/>
      <c r="AC74" s="166"/>
      <c r="AD74" s="166"/>
      <c r="AE74" s="166"/>
      <c r="AF74" s="166"/>
      <c r="AG74" s="166"/>
      <c r="AH74" s="166"/>
      <c r="AI74" s="166"/>
      <c r="AJ74" s="166"/>
      <c r="AK74" s="166"/>
      <c r="AL74" s="166"/>
      <c r="AM74" s="166"/>
      <c r="AN74" s="166"/>
      <c r="AO74" s="166"/>
    </row>
    <row r="75" spans="1:41" x14ac:dyDescent="0.2">
      <c r="A75" s="166"/>
      <c r="B75" s="166"/>
      <c r="C75" s="166"/>
      <c r="D75" s="166"/>
      <c r="E75" s="166"/>
      <c r="F75" s="166"/>
      <c r="G75" s="166"/>
      <c r="H75" s="166"/>
      <c r="I75" s="166"/>
      <c r="J75" s="166"/>
      <c r="K75" s="166"/>
      <c r="L75" s="166"/>
      <c r="M75" s="166"/>
      <c r="N75" s="166"/>
      <c r="O75" s="166"/>
      <c r="P75" s="166"/>
      <c r="Q75" s="166"/>
      <c r="R75" s="166"/>
      <c r="S75" s="166"/>
      <c r="T75" s="166"/>
      <c r="U75" s="166"/>
      <c r="V75" s="166"/>
      <c r="W75" s="166"/>
      <c r="X75" s="166"/>
      <c r="Y75" s="166"/>
      <c r="Z75" s="166"/>
      <c r="AA75" s="166"/>
      <c r="AB75" s="166"/>
      <c r="AC75" s="166"/>
      <c r="AD75" s="166"/>
      <c r="AE75" s="166"/>
      <c r="AF75" s="166"/>
      <c r="AG75" s="166"/>
      <c r="AH75" s="166"/>
      <c r="AI75" s="166"/>
      <c r="AJ75" s="166"/>
      <c r="AK75" s="166"/>
      <c r="AL75" s="166"/>
      <c r="AM75" s="166"/>
      <c r="AN75" s="166"/>
      <c r="AO75" s="166"/>
    </row>
    <row r="76" spans="1:41" x14ac:dyDescent="0.2">
      <c r="A76" s="166"/>
      <c r="B76" s="166"/>
      <c r="C76" s="166"/>
      <c r="D76" s="166"/>
      <c r="E76" s="166"/>
      <c r="F76" s="166"/>
      <c r="G76" s="166"/>
      <c r="H76" s="166"/>
      <c r="I76" s="166"/>
      <c r="J76" s="166"/>
      <c r="K76" s="166"/>
      <c r="L76" s="166"/>
      <c r="M76" s="166"/>
      <c r="N76" s="166"/>
      <c r="O76" s="166"/>
      <c r="P76" s="166"/>
      <c r="Q76" s="166"/>
      <c r="R76" s="166"/>
      <c r="S76" s="166"/>
      <c r="T76" s="166"/>
      <c r="U76" s="166"/>
      <c r="V76" s="166"/>
      <c r="W76" s="166"/>
      <c r="X76" s="166"/>
      <c r="Y76" s="166"/>
      <c r="Z76" s="166"/>
      <c r="AA76" s="166"/>
      <c r="AB76" s="166"/>
      <c r="AC76" s="166"/>
      <c r="AD76" s="166"/>
      <c r="AE76" s="166"/>
      <c r="AF76" s="166"/>
      <c r="AG76" s="166"/>
      <c r="AH76" s="166"/>
      <c r="AI76" s="166"/>
      <c r="AJ76" s="166"/>
      <c r="AK76" s="166"/>
      <c r="AL76" s="166"/>
      <c r="AM76" s="166"/>
      <c r="AN76" s="166"/>
      <c r="AO76" s="166"/>
    </row>
    <row r="77" spans="1:41" x14ac:dyDescent="0.2">
      <c r="A77" s="166"/>
      <c r="B77" s="166"/>
      <c r="C77" s="166"/>
      <c r="D77" s="166"/>
      <c r="E77" s="166"/>
      <c r="F77" s="166"/>
      <c r="G77" s="166"/>
      <c r="H77" s="166"/>
      <c r="I77" s="166"/>
      <c r="J77" s="166"/>
      <c r="K77" s="166"/>
      <c r="L77" s="166"/>
      <c r="M77" s="166"/>
      <c r="N77" s="166"/>
      <c r="O77" s="166"/>
      <c r="P77" s="166"/>
      <c r="Q77" s="166"/>
      <c r="R77" s="166"/>
      <c r="S77" s="166"/>
      <c r="T77" s="166"/>
      <c r="U77" s="166"/>
      <c r="V77" s="166"/>
      <c r="W77" s="166"/>
      <c r="X77" s="166"/>
      <c r="Y77" s="166"/>
      <c r="Z77" s="166"/>
      <c r="AA77" s="166"/>
      <c r="AB77" s="166"/>
      <c r="AC77" s="166"/>
      <c r="AD77" s="166"/>
      <c r="AE77" s="166"/>
      <c r="AF77" s="166"/>
      <c r="AG77" s="166"/>
      <c r="AH77" s="166"/>
      <c r="AI77" s="166"/>
      <c r="AJ77" s="166"/>
      <c r="AK77" s="166"/>
      <c r="AL77" s="166"/>
      <c r="AM77" s="166"/>
      <c r="AN77" s="166"/>
      <c r="AO77" s="166"/>
    </row>
    <row r="78" spans="1:41" x14ac:dyDescent="0.2">
      <c r="A78" s="166"/>
      <c r="B78" s="166"/>
      <c r="C78" s="166"/>
      <c r="D78" s="166"/>
      <c r="E78" s="166"/>
      <c r="F78" s="166"/>
      <c r="G78" s="166"/>
      <c r="H78" s="166"/>
      <c r="I78" s="166"/>
      <c r="J78" s="166"/>
      <c r="K78" s="166"/>
      <c r="L78" s="166"/>
      <c r="M78" s="166"/>
      <c r="N78" s="166"/>
      <c r="O78" s="166"/>
      <c r="P78" s="166"/>
      <c r="Q78" s="166"/>
      <c r="R78" s="166"/>
      <c r="S78" s="166"/>
      <c r="T78" s="166"/>
      <c r="U78" s="166"/>
      <c r="V78" s="166"/>
      <c r="W78" s="166"/>
      <c r="X78" s="166"/>
      <c r="Y78" s="166"/>
      <c r="Z78" s="166"/>
      <c r="AA78" s="166"/>
      <c r="AB78" s="166"/>
      <c r="AC78" s="166"/>
      <c r="AD78" s="166"/>
      <c r="AE78" s="166"/>
      <c r="AF78" s="166"/>
      <c r="AG78" s="166"/>
      <c r="AH78" s="166"/>
      <c r="AI78" s="166"/>
      <c r="AJ78" s="166"/>
      <c r="AK78" s="166"/>
      <c r="AL78" s="166"/>
      <c r="AM78" s="166"/>
      <c r="AN78" s="166"/>
      <c r="AO78" s="166"/>
    </row>
    <row r="79" spans="1:41" x14ac:dyDescent="0.2">
      <c r="A79" s="166"/>
      <c r="B79" s="166"/>
      <c r="C79" s="166"/>
      <c r="D79" s="166"/>
      <c r="E79" s="166"/>
      <c r="F79" s="166"/>
      <c r="G79" s="166"/>
      <c r="H79" s="166"/>
      <c r="I79" s="166"/>
      <c r="J79" s="166"/>
      <c r="K79" s="166"/>
      <c r="L79" s="166"/>
      <c r="M79" s="166"/>
      <c r="N79" s="166"/>
      <c r="O79" s="166"/>
      <c r="P79" s="166"/>
      <c r="Q79" s="166"/>
      <c r="R79" s="166"/>
      <c r="S79" s="166"/>
      <c r="T79" s="166"/>
      <c r="U79" s="166"/>
      <c r="V79" s="166"/>
      <c r="W79" s="166"/>
      <c r="X79" s="166"/>
      <c r="Y79" s="166"/>
      <c r="Z79" s="166"/>
      <c r="AA79" s="166"/>
      <c r="AB79" s="166"/>
      <c r="AC79" s="166"/>
      <c r="AD79" s="166"/>
      <c r="AE79" s="166"/>
      <c r="AF79" s="166"/>
      <c r="AG79" s="166"/>
      <c r="AH79" s="166"/>
      <c r="AI79" s="166"/>
      <c r="AJ79" s="166"/>
      <c r="AK79" s="166"/>
      <c r="AL79" s="166"/>
      <c r="AM79" s="166"/>
      <c r="AN79" s="166"/>
      <c r="AO79" s="166"/>
    </row>
    <row r="80" spans="1:41" x14ac:dyDescent="0.2">
      <c r="A80" s="166"/>
      <c r="B80" s="166"/>
      <c r="C80" s="166"/>
      <c r="D80" s="166"/>
      <c r="E80" s="166"/>
      <c r="F80" s="166"/>
      <c r="G80" s="166"/>
      <c r="H80" s="166"/>
      <c r="I80" s="166"/>
      <c r="J80" s="166"/>
      <c r="K80" s="166"/>
      <c r="L80" s="166"/>
      <c r="M80" s="166"/>
      <c r="N80" s="166"/>
      <c r="O80" s="166"/>
      <c r="P80" s="166"/>
      <c r="Q80" s="166"/>
      <c r="R80" s="166"/>
      <c r="S80" s="166"/>
      <c r="T80" s="166"/>
      <c r="U80" s="166"/>
      <c r="V80" s="166"/>
      <c r="W80" s="166"/>
      <c r="X80" s="166"/>
      <c r="Y80" s="166"/>
      <c r="Z80" s="166"/>
      <c r="AA80" s="166"/>
      <c r="AB80" s="166"/>
      <c r="AC80" s="166"/>
      <c r="AD80" s="166"/>
      <c r="AE80" s="166"/>
      <c r="AF80" s="166"/>
      <c r="AG80" s="166"/>
      <c r="AH80" s="166"/>
      <c r="AI80" s="166"/>
      <c r="AJ80" s="166"/>
      <c r="AK80" s="166"/>
      <c r="AL80" s="166"/>
      <c r="AM80" s="166"/>
      <c r="AN80" s="166"/>
      <c r="AO80" s="166"/>
    </row>
    <row r="81" spans="1:41" x14ac:dyDescent="0.2">
      <c r="A81" s="166"/>
      <c r="B81" s="166"/>
      <c r="C81" s="166"/>
      <c r="D81" s="166"/>
      <c r="E81" s="166"/>
      <c r="F81" s="166"/>
      <c r="G81" s="166"/>
      <c r="H81" s="166"/>
      <c r="I81" s="166"/>
      <c r="J81" s="166"/>
      <c r="K81" s="166"/>
      <c r="L81" s="166"/>
      <c r="M81" s="166"/>
      <c r="N81" s="166"/>
      <c r="O81" s="166"/>
      <c r="P81" s="166"/>
      <c r="Q81" s="166"/>
      <c r="R81" s="166"/>
      <c r="S81" s="166"/>
      <c r="T81" s="166"/>
      <c r="U81" s="166"/>
      <c r="V81" s="166"/>
      <c r="W81" s="166"/>
      <c r="X81" s="166"/>
      <c r="Y81" s="166"/>
      <c r="Z81" s="166"/>
      <c r="AA81" s="166"/>
      <c r="AB81" s="166"/>
      <c r="AC81" s="166"/>
      <c r="AD81" s="166"/>
      <c r="AE81" s="166"/>
      <c r="AF81" s="166"/>
      <c r="AG81" s="166"/>
      <c r="AH81" s="166"/>
      <c r="AI81" s="166"/>
      <c r="AJ81" s="166"/>
      <c r="AK81" s="166"/>
      <c r="AL81" s="166"/>
      <c r="AM81" s="166"/>
      <c r="AN81" s="166"/>
      <c r="AO81" s="166"/>
    </row>
    <row r="82" spans="1:41" x14ac:dyDescent="0.2">
      <c r="A82" s="166"/>
      <c r="B82" s="166"/>
      <c r="C82" s="166"/>
      <c r="D82" s="166"/>
      <c r="E82" s="166"/>
      <c r="F82" s="166"/>
      <c r="G82" s="166"/>
      <c r="H82" s="166"/>
      <c r="I82" s="166"/>
      <c r="J82" s="166"/>
      <c r="K82" s="166"/>
      <c r="L82" s="166"/>
      <c r="M82" s="166"/>
      <c r="N82" s="166"/>
      <c r="O82" s="166"/>
      <c r="P82" s="166"/>
      <c r="Q82" s="166"/>
      <c r="R82" s="166"/>
      <c r="S82" s="166"/>
      <c r="T82" s="166"/>
      <c r="U82" s="166"/>
      <c r="V82" s="166"/>
      <c r="W82" s="166"/>
      <c r="X82" s="166"/>
      <c r="Y82" s="166"/>
      <c r="Z82" s="166"/>
      <c r="AA82" s="166"/>
      <c r="AB82" s="166"/>
      <c r="AC82" s="166"/>
      <c r="AD82" s="166"/>
      <c r="AE82" s="166"/>
      <c r="AF82" s="166"/>
      <c r="AG82" s="166"/>
      <c r="AH82" s="166"/>
      <c r="AI82" s="166"/>
      <c r="AJ82" s="166"/>
      <c r="AK82" s="166"/>
      <c r="AL82" s="166"/>
      <c r="AM82" s="166"/>
      <c r="AN82" s="166"/>
      <c r="AO82" s="166"/>
    </row>
    <row r="83" spans="1:41" x14ac:dyDescent="0.2">
      <c r="A83" s="166"/>
      <c r="B83" s="166"/>
      <c r="C83" s="166"/>
      <c r="D83" s="166"/>
      <c r="E83" s="166"/>
      <c r="F83" s="166"/>
      <c r="G83" s="166"/>
      <c r="H83" s="166"/>
      <c r="I83" s="166"/>
      <c r="J83" s="166"/>
      <c r="K83" s="166"/>
      <c r="L83" s="166"/>
      <c r="M83" s="166"/>
      <c r="N83" s="166"/>
      <c r="O83" s="166"/>
      <c r="P83" s="166"/>
      <c r="Q83" s="166"/>
      <c r="R83" s="166"/>
      <c r="S83" s="166"/>
      <c r="T83" s="166"/>
      <c r="U83" s="166"/>
      <c r="V83" s="166"/>
      <c r="W83" s="166"/>
      <c r="X83" s="166"/>
      <c r="Y83" s="166"/>
      <c r="Z83" s="166"/>
      <c r="AA83" s="166"/>
      <c r="AB83" s="166"/>
      <c r="AC83" s="166"/>
      <c r="AD83" s="166"/>
      <c r="AE83" s="166"/>
      <c r="AF83" s="166"/>
      <c r="AG83" s="166"/>
      <c r="AH83" s="166"/>
      <c r="AI83" s="166"/>
      <c r="AJ83" s="166"/>
      <c r="AK83" s="166"/>
      <c r="AL83" s="166"/>
      <c r="AM83" s="166"/>
      <c r="AN83" s="166"/>
      <c r="AO83" s="166"/>
    </row>
    <row r="84" spans="1:41" x14ac:dyDescent="0.2">
      <c r="A84" s="166"/>
      <c r="B84" s="166"/>
      <c r="C84" s="166"/>
      <c r="D84" s="166"/>
      <c r="E84" s="166"/>
      <c r="F84" s="166"/>
      <c r="G84" s="166"/>
      <c r="H84" s="166"/>
      <c r="I84" s="166"/>
      <c r="J84" s="166"/>
      <c r="K84" s="166"/>
      <c r="L84" s="166"/>
      <c r="M84" s="166"/>
      <c r="N84" s="166"/>
      <c r="O84" s="166"/>
      <c r="P84" s="166"/>
      <c r="Q84" s="166"/>
      <c r="R84" s="166"/>
      <c r="S84" s="166"/>
      <c r="T84" s="166"/>
      <c r="U84" s="166"/>
      <c r="V84" s="166"/>
      <c r="W84" s="166"/>
      <c r="X84" s="166"/>
      <c r="Y84" s="166"/>
      <c r="Z84" s="166"/>
      <c r="AA84" s="166"/>
      <c r="AB84" s="166"/>
      <c r="AC84" s="166"/>
      <c r="AD84" s="166"/>
      <c r="AE84" s="166"/>
      <c r="AF84" s="166"/>
      <c r="AG84" s="166"/>
      <c r="AH84" s="166"/>
      <c r="AI84" s="166"/>
      <c r="AJ84" s="166"/>
      <c r="AK84" s="166"/>
      <c r="AL84" s="166"/>
      <c r="AM84" s="166"/>
      <c r="AN84" s="166"/>
      <c r="AO84" s="166"/>
    </row>
    <row r="85" spans="1:41" x14ac:dyDescent="0.2">
      <c r="A85" s="166"/>
      <c r="B85" s="166"/>
      <c r="C85" s="166"/>
      <c r="D85" s="166"/>
      <c r="E85" s="166"/>
      <c r="F85" s="166"/>
      <c r="G85" s="166"/>
      <c r="H85" s="166"/>
      <c r="I85" s="166"/>
      <c r="J85" s="166"/>
      <c r="K85" s="166"/>
      <c r="L85" s="166"/>
      <c r="M85" s="166"/>
      <c r="N85" s="166"/>
      <c r="O85" s="166"/>
      <c r="P85" s="166"/>
      <c r="Q85" s="166"/>
      <c r="R85" s="166"/>
      <c r="S85" s="166"/>
      <c r="T85" s="166"/>
      <c r="U85" s="166"/>
      <c r="V85" s="166"/>
      <c r="W85" s="166"/>
      <c r="X85" s="166"/>
      <c r="Y85" s="166"/>
      <c r="Z85" s="166"/>
      <c r="AA85" s="166"/>
      <c r="AB85" s="166"/>
      <c r="AC85" s="166"/>
      <c r="AD85" s="166"/>
      <c r="AE85" s="166"/>
      <c r="AF85" s="166"/>
      <c r="AG85" s="166"/>
      <c r="AH85" s="166"/>
      <c r="AI85" s="166"/>
      <c r="AJ85" s="166"/>
      <c r="AK85" s="166"/>
      <c r="AL85" s="166"/>
      <c r="AM85" s="166"/>
      <c r="AN85" s="166"/>
      <c r="AO85" s="166"/>
    </row>
    <row r="86" spans="1:41" x14ac:dyDescent="0.2">
      <c r="A86" s="166"/>
      <c r="B86" s="166"/>
      <c r="C86" s="166"/>
      <c r="D86" s="166"/>
      <c r="E86" s="166"/>
      <c r="F86" s="166"/>
      <c r="G86" s="166"/>
      <c r="H86" s="166"/>
      <c r="I86" s="166"/>
      <c r="J86" s="166"/>
      <c r="K86" s="166"/>
      <c r="L86" s="166"/>
      <c r="M86" s="166"/>
      <c r="N86" s="166"/>
      <c r="O86" s="166"/>
      <c r="P86" s="166"/>
      <c r="Q86" s="166"/>
      <c r="R86" s="166"/>
      <c r="S86" s="166"/>
      <c r="T86" s="166"/>
      <c r="U86" s="166"/>
      <c r="V86" s="166"/>
      <c r="W86" s="166"/>
      <c r="X86" s="166"/>
      <c r="Y86" s="166"/>
      <c r="Z86" s="166"/>
      <c r="AA86" s="166"/>
      <c r="AB86" s="166"/>
      <c r="AC86" s="166"/>
      <c r="AD86" s="166"/>
      <c r="AE86" s="166"/>
      <c r="AF86" s="166"/>
      <c r="AG86" s="166"/>
      <c r="AH86" s="166"/>
      <c r="AI86" s="166"/>
      <c r="AJ86" s="166"/>
      <c r="AK86" s="166"/>
      <c r="AL86" s="166"/>
      <c r="AM86" s="166"/>
      <c r="AN86" s="166"/>
      <c r="AO86" s="166"/>
    </row>
    <row r="87" spans="1:41" x14ac:dyDescent="0.2">
      <c r="A87" s="166"/>
      <c r="B87" s="166"/>
      <c r="C87" s="166"/>
      <c r="D87" s="166"/>
      <c r="E87" s="166"/>
      <c r="F87" s="166"/>
      <c r="G87" s="166"/>
      <c r="H87" s="166"/>
      <c r="I87" s="166"/>
      <c r="J87" s="166"/>
      <c r="K87" s="166"/>
      <c r="L87" s="166"/>
      <c r="M87" s="166"/>
      <c r="N87" s="166"/>
      <c r="O87" s="166"/>
      <c r="P87" s="166"/>
      <c r="Q87" s="166"/>
      <c r="R87" s="166"/>
      <c r="S87" s="166"/>
      <c r="T87" s="166"/>
      <c r="U87" s="166"/>
      <c r="V87" s="166"/>
      <c r="W87" s="166"/>
      <c r="X87" s="166"/>
      <c r="Y87" s="166"/>
      <c r="Z87" s="166"/>
      <c r="AA87" s="166"/>
      <c r="AB87" s="166"/>
      <c r="AC87" s="166"/>
      <c r="AD87" s="166"/>
      <c r="AE87" s="166"/>
      <c r="AF87" s="166"/>
      <c r="AG87" s="166"/>
      <c r="AH87" s="166"/>
      <c r="AI87" s="166"/>
      <c r="AJ87" s="166"/>
      <c r="AK87" s="166"/>
      <c r="AL87" s="166"/>
      <c r="AM87" s="166"/>
      <c r="AN87" s="166"/>
      <c r="AO87" s="166"/>
    </row>
    <row r="88" spans="1:41" x14ac:dyDescent="0.2">
      <c r="A88" s="166"/>
      <c r="B88" s="166"/>
      <c r="C88" s="166"/>
      <c r="D88" s="166"/>
      <c r="E88" s="166"/>
      <c r="F88" s="166"/>
      <c r="G88" s="166"/>
      <c r="H88" s="166"/>
      <c r="I88" s="166"/>
      <c r="J88" s="166"/>
      <c r="K88" s="166"/>
      <c r="L88" s="166"/>
      <c r="M88" s="166"/>
      <c r="N88" s="166"/>
      <c r="O88" s="166"/>
      <c r="P88" s="166"/>
      <c r="Q88" s="166"/>
      <c r="R88" s="166"/>
      <c r="S88" s="166"/>
      <c r="T88" s="166"/>
      <c r="U88" s="166"/>
      <c r="V88" s="166"/>
      <c r="W88" s="166"/>
      <c r="X88" s="166"/>
      <c r="Y88" s="166"/>
      <c r="Z88" s="166"/>
      <c r="AA88" s="166"/>
      <c r="AB88" s="166"/>
      <c r="AC88" s="166"/>
      <c r="AD88" s="166"/>
      <c r="AE88" s="166"/>
      <c r="AF88" s="166"/>
      <c r="AG88" s="166"/>
      <c r="AH88" s="166"/>
      <c r="AI88" s="166"/>
      <c r="AJ88" s="166"/>
      <c r="AK88" s="166"/>
      <c r="AL88" s="166"/>
      <c r="AM88" s="166"/>
      <c r="AN88" s="166"/>
      <c r="AO88" s="166"/>
    </row>
    <row r="89" spans="1:41" x14ac:dyDescent="0.2">
      <c r="A89" s="166"/>
      <c r="B89" s="166"/>
      <c r="C89" s="166"/>
      <c r="D89" s="166"/>
      <c r="E89" s="166"/>
      <c r="F89" s="166"/>
      <c r="G89" s="166"/>
      <c r="H89" s="166"/>
      <c r="I89" s="166"/>
      <c r="J89" s="166"/>
      <c r="K89" s="166"/>
      <c r="L89" s="166"/>
      <c r="M89" s="166"/>
      <c r="N89" s="166"/>
      <c r="O89" s="166"/>
      <c r="P89" s="166"/>
      <c r="Q89" s="166"/>
      <c r="R89" s="166"/>
      <c r="S89" s="166"/>
      <c r="T89" s="166"/>
      <c r="U89" s="166"/>
      <c r="V89" s="166"/>
      <c r="W89" s="166"/>
      <c r="X89" s="166"/>
      <c r="Y89" s="166"/>
      <c r="Z89" s="166"/>
      <c r="AA89" s="166"/>
      <c r="AB89" s="166"/>
      <c r="AC89" s="166"/>
      <c r="AD89" s="166"/>
      <c r="AE89" s="166"/>
      <c r="AF89" s="166"/>
      <c r="AG89" s="166"/>
      <c r="AH89" s="166"/>
      <c r="AI89" s="166"/>
      <c r="AJ89" s="166"/>
      <c r="AK89" s="166"/>
      <c r="AL89" s="166"/>
      <c r="AM89" s="166"/>
      <c r="AN89" s="166"/>
      <c r="AO89" s="166"/>
    </row>
    <row r="90" spans="1:41" x14ac:dyDescent="0.2">
      <c r="A90" s="166"/>
      <c r="B90" s="166"/>
      <c r="C90" s="166"/>
      <c r="D90" s="166"/>
      <c r="E90" s="166"/>
      <c r="F90" s="166"/>
      <c r="G90" s="166"/>
      <c r="H90" s="166"/>
      <c r="I90" s="166"/>
      <c r="J90" s="166"/>
      <c r="K90" s="166"/>
      <c r="L90" s="166"/>
      <c r="M90" s="166"/>
      <c r="N90" s="166"/>
      <c r="O90" s="166"/>
      <c r="P90" s="166"/>
      <c r="Q90" s="166"/>
      <c r="R90" s="166"/>
      <c r="S90" s="166"/>
      <c r="T90" s="166"/>
      <c r="U90" s="166"/>
      <c r="V90" s="166"/>
      <c r="W90" s="166"/>
      <c r="X90" s="166"/>
      <c r="Y90" s="166"/>
      <c r="Z90" s="166"/>
      <c r="AA90" s="166"/>
      <c r="AB90" s="166"/>
      <c r="AC90" s="166"/>
      <c r="AD90" s="166"/>
      <c r="AE90" s="166"/>
      <c r="AF90" s="166"/>
      <c r="AG90" s="166"/>
      <c r="AH90" s="166"/>
      <c r="AI90" s="166"/>
      <c r="AJ90" s="166"/>
      <c r="AK90" s="166"/>
      <c r="AL90" s="166"/>
      <c r="AM90" s="166"/>
      <c r="AN90" s="166"/>
      <c r="AO90" s="166"/>
    </row>
    <row r="91" spans="1:41" x14ac:dyDescent="0.2">
      <c r="A91" s="166"/>
      <c r="B91" s="166"/>
      <c r="C91" s="166"/>
      <c r="D91" s="166"/>
      <c r="E91" s="166"/>
      <c r="F91" s="166"/>
      <c r="G91" s="166"/>
      <c r="H91" s="166"/>
      <c r="I91" s="166"/>
      <c r="J91" s="166"/>
      <c r="K91" s="166"/>
      <c r="L91" s="166"/>
      <c r="M91" s="166"/>
      <c r="N91" s="166"/>
      <c r="O91" s="166"/>
      <c r="P91" s="166"/>
      <c r="Q91" s="166"/>
      <c r="R91" s="166"/>
      <c r="S91" s="166"/>
      <c r="T91" s="166"/>
      <c r="U91" s="166"/>
      <c r="V91" s="166"/>
      <c r="W91" s="166"/>
      <c r="X91" s="166"/>
      <c r="Y91" s="166"/>
      <c r="Z91" s="166"/>
      <c r="AA91" s="166"/>
      <c r="AB91" s="166"/>
      <c r="AC91" s="166"/>
      <c r="AD91" s="166"/>
      <c r="AE91" s="166"/>
      <c r="AF91" s="166"/>
      <c r="AG91" s="166"/>
      <c r="AH91" s="166"/>
      <c r="AI91" s="166"/>
      <c r="AJ91" s="166"/>
      <c r="AK91" s="166"/>
      <c r="AL91" s="166"/>
      <c r="AM91" s="166"/>
      <c r="AN91" s="166"/>
      <c r="AO91" s="166"/>
    </row>
    <row r="92" spans="1:41" x14ac:dyDescent="0.2">
      <c r="A92" s="166"/>
      <c r="B92" s="166"/>
      <c r="C92" s="166"/>
      <c r="D92" s="166"/>
      <c r="E92" s="166"/>
      <c r="F92" s="166"/>
      <c r="G92" s="166"/>
      <c r="H92" s="166"/>
      <c r="I92" s="166"/>
      <c r="J92" s="166"/>
      <c r="K92" s="166"/>
      <c r="L92" s="166"/>
      <c r="M92" s="166"/>
      <c r="N92" s="166"/>
      <c r="O92" s="166"/>
      <c r="P92" s="166"/>
      <c r="Q92" s="166"/>
      <c r="R92" s="166"/>
      <c r="S92" s="166"/>
      <c r="T92" s="166"/>
      <c r="U92" s="166"/>
      <c r="V92" s="166"/>
      <c r="W92" s="166"/>
      <c r="X92" s="166"/>
      <c r="Y92" s="166"/>
      <c r="Z92" s="166"/>
      <c r="AA92" s="166"/>
      <c r="AB92" s="166"/>
      <c r="AC92" s="166"/>
      <c r="AD92" s="166"/>
      <c r="AE92" s="166"/>
      <c r="AF92" s="166"/>
      <c r="AG92" s="166"/>
      <c r="AH92" s="166"/>
      <c r="AI92" s="166"/>
      <c r="AJ92" s="166"/>
      <c r="AK92" s="166"/>
      <c r="AL92" s="166"/>
      <c r="AM92" s="166"/>
      <c r="AN92" s="166"/>
      <c r="AO92" s="166"/>
    </row>
    <row r="93" spans="1:41" x14ac:dyDescent="0.2">
      <c r="A93" s="166"/>
      <c r="B93" s="166"/>
      <c r="C93" s="166"/>
      <c r="D93" s="166"/>
      <c r="E93" s="166"/>
      <c r="F93" s="166"/>
      <c r="G93" s="166"/>
      <c r="H93" s="166"/>
      <c r="I93" s="166"/>
      <c r="J93" s="166"/>
      <c r="K93" s="166"/>
      <c r="L93" s="166"/>
      <c r="M93" s="166"/>
      <c r="N93" s="166"/>
      <c r="O93" s="166"/>
      <c r="P93" s="166"/>
      <c r="Q93" s="166"/>
      <c r="R93" s="166"/>
      <c r="S93" s="166"/>
      <c r="T93" s="166"/>
      <c r="U93" s="166"/>
      <c r="V93" s="166"/>
      <c r="W93" s="166"/>
      <c r="X93" s="166"/>
      <c r="Y93" s="166"/>
      <c r="Z93" s="166"/>
      <c r="AA93" s="166"/>
      <c r="AB93" s="166"/>
      <c r="AC93" s="166"/>
      <c r="AD93" s="166"/>
      <c r="AE93" s="166"/>
      <c r="AF93" s="166"/>
      <c r="AG93" s="166"/>
      <c r="AH93" s="166"/>
      <c r="AI93" s="166"/>
      <c r="AJ93" s="166"/>
      <c r="AK93" s="166"/>
      <c r="AL93" s="166"/>
      <c r="AM93" s="166"/>
      <c r="AN93" s="166"/>
      <c r="AO93" s="166"/>
    </row>
    <row r="94" spans="1:41" x14ac:dyDescent="0.2">
      <c r="A94" s="166"/>
      <c r="B94" s="166"/>
      <c r="C94" s="166"/>
      <c r="D94" s="166"/>
      <c r="E94" s="166"/>
      <c r="F94" s="166"/>
      <c r="G94" s="166"/>
      <c r="H94" s="166"/>
      <c r="I94" s="166"/>
      <c r="J94" s="166"/>
      <c r="K94" s="166"/>
      <c r="L94" s="166"/>
      <c r="M94" s="166"/>
      <c r="N94" s="166"/>
      <c r="O94" s="166"/>
      <c r="P94" s="166"/>
      <c r="Q94" s="166"/>
      <c r="R94" s="166"/>
      <c r="S94" s="166"/>
      <c r="T94" s="166"/>
      <c r="U94" s="166"/>
      <c r="V94" s="166"/>
      <c r="W94" s="166"/>
      <c r="X94" s="166"/>
      <c r="Y94" s="166"/>
      <c r="Z94" s="166"/>
      <c r="AA94" s="166"/>
      <c r="AB94" s="166"/>
      <c r="AC94" s="166"/>
      <c r="AD94" s="166"/>
      <c r="AE94" s="166"/>
      <c r="AF94" s="166"/>
      <c r="AG94" s="166"/>
      <c r="AH94" s="166"/>
      <c r="AI94" s="166"/>
      <c r="AJ94" s="166"/>
      <c r="AK94" s="166"/>
      <c r="AL94" s="166"/>
      <c r="AM94" s="166"/>
      <c r="AN94" s="166"/>
      <c r="AO94" s="166"/>
    </row>
    <row r="95" spans="1:41" x14ac:dyDescent="0.2">
      <c r="A95" s="166"/>
      <c r="B95" s="166"/>
      <c r="C95" s="166"/>
      <c r="D95" s="166"/>
      <c r="E95" s="166"/>
      <c r="F95" s="166"/>
      <c r="G95" s="166"/>
      <c r="H95" s="166"/>
      <c r="I95" s="166"/>
      <c r="J95" s="166"/>
      <c r="K95" s="166"/>
      <c r="L95" s="166"/>
      <c r="M95" s="166"/>
      <c r="N95" s="166"/>
      <c r="O95" s="166"/>
      <c r="P95" s="166"/>
      <c r="Q95" s="166"/>
      <c r="R95" s="166"/>
      <c r="S95" s="166"/>
      <c r="T95" s="166"/>
      <c r="U95" s="166"/>
      <c r="V95" s="166"/>
      <c r="W95" s="166"/>
      <c r="X95" s="166"/>
      <c r="Y95" s="166"/>
      <c r="Z95" s="166"/>
      <c r="AA95" s="166"/>
      <c r="AB95" s="166"/>
      <c r="AC95" s="166"/>
      <c r="AD95" s="166"/>
      <c r="AE95" s="166"/>
      <c r="AF95" s="166"/>
      <c r="AG95" s="166"/>
      <c r="AH95" s="166"/>
      <c r="AI95" s="166"/>
      <c r="AJ95" s="166"/>
      <c r="AK95" s="166"/>
      <c r="AL95" s="166"/>
      <c r="AM95" s="166"/>
      <c r="AN95" s="166"/>
      <c r="AO95" s="166"/>
    </row>
    <row r="96" spans="1:41" x14ac:dyDescent="0.2">
      <c r="A96" s="166"/>
      <c r="B96" s="166"/>
      <c r="C96" s="166"/>
      <c r="D96" s="166"/>
      <c r="E96" s="166"/>
      <c r="F96" s="166"/>
      <c r="G96" s="166"/>
      <c r="H96" s="166"/>
      <c r="I96" s="166"/>
      <c r="J96" s="166"/>
      <c r="K96" s="166"/>
      <c r="L96" s="166"/>
      <c r="M96" s="166"/>
      <c r="N96" s="166"/>
      <c r="O96" s="166"/>
      <c r="P96" s="166"/>
      <c r="Q96" s="166"/>
      <c r="R96" s="166"/>
      <c r="S96" s="166"/>
      <c r="T96" s="166"/>
      <c r="U96" s="166"/>
      <c r="V96" s="166"/>
      <c r="W96" s="166"/>
      <c r="X96" s="166"/>
      <c r="Y96" s="166"/>
      <c r="Z96" s="166"/>
      <c r="AA96" s="166"/>
      <c r="AB96" s="166"/>
      <c r="AC96" s="166"/>
      <c r="AD96" s="166"/>
      <c r="AE96" s="166"/>
      <c r="AF96" s="166"/>
      <c r="AG96" s="166"/>
      <c r="AH96" s="166"/>
      <c r="AI96" s="166"/>
      <c r="AJ96" s="166"/>
      <c r="AK96" s="166"/>
      <c r="AL96" s="166"/>
      <c r="AM96" s="166"/>
      <c r="AN96" s="166"/>
      <c r="AO96" s="166"/>
    </row>
    <row r="97" spans="1:41" x14ac:dyDescent="0.2">
      <c r="A97" s="166"/>
      <c r="B97" s="166"/>
      <c r="C97" s="166"/>
      <c r="D97" s="166"/>
      <c r="E97" s="166"/>
      <c r="F97" s="166"/>
      <c r="G97" s="166"/>
      <c r="H97" s="166"/>
      <c r="I97" s="166"/>
      <c r="J97" s="166"/>
      <c r="K97" s="166"/>
      <c r="L97" s="166"/>
      <c r="M97" s="166"/>
      <c r="N97" s="166"/>
      <c r="O97" s="166"/>
      <c r="P97" s="166"/>
      <c r="Q97" s="166"/>
      <c r="R97" s="166"/>
      <c r="S97" s="166"/>
      <c r="T97" s="166"/>
      <c r="U97" s="166"/>
      <c r="V97" s="166"/>
      <c r="W97" s="166"/>
      <c r="X97" s="166"/>
      <c r="Y97" s="166"/>
      <c r="Z97" s="166"/>
      <c r="AA97" s="166"/>
      <c r="AB97" s="166"/>
      <c r="AC97" s="166"/>
      <c r="AD97" s="166"/>
      <c r="AE97" s="166"/>
      <c r="AF97" s="166"/>
      <c r="AG97" s="166"/>
      <c r="AH97" s="166"/>
      <c r="AI97" s="166"/>
      <c r="AJ97" s="166"/>
      <c r="AK97" s="166"/>
      <c r="AL97" s="166"/>
      <c r="AM97" s="166"/>
      <c r="AN97" s="166"/>
      <c r="AO97" s="166"/>
    </row>
    <row r="98" spans="1:41" x14ac:dyDescent="0.2">
      <c r="A98" s="166"/>
      <c r="B98" s="166"/>
      <c r="C98" s="166"/>
      <c r="D98" s="166"/>
      <c r="E98" s="166"/>
      <c r="F98" s="166"/>
      <c r="G98" s="166"/>
      <c r="H98" s="166"/>
      <c r="I98" s="166"/>
      <c r="J98" s="166"/>
      <c r="K98" s="166"/>
      <c r="L98" s="166"/>
      <c r="M98" s="166"/>
      <c r="N98" s="166"/>
      <c r="O98" s="166"/>
      <c r="P98" s="166"/>
      <c r="Q98" s="166"/>
      <c r="R98" s="166"/>
      <c r="S98" s="166"/>
      <c r="T98" s="166"/>
      <c r="U98" s="166"/>
      <c r="V98" s="166"/>
      <c r="W98" s="166"/>
      <c r="X98" s="166"/>
      <c r="Y98" s="166"/>
      <c r="Z98" s="166"/>
      <c r="AA98" s="166"/>
      <c r="AB98" s="166"/>
      <c r="AC98" s="166"/>
      <c r="AD98" s="166"/>
      <c r="AE98" s="166"/>
      <c r="AF98" s="166"/>
      <c r="AG98" s="166"/>
      <c r="AH98" s="166"/>
      <c r="AI98" s="166"/>
      <c r="AJ98" s="166"/>
      <c r="AK98" s="166"/>
      <c r="AL98" s="166"/>
      <c r="AM98" s="166"/>
      <c r="AN98" s="166"/>
      <c r="AO98" s="166"/>
    </row>
    <row r="99" spans="1:41" x14ac:dyDescent="0.2">
      <c r="A99" s="166"/>
      <c r="B99" s="166"/>
      <c r="C99" s="166"/>
      <c r="D99" s="166"/>
      <c r="E99" s="166"/>
      <c r="F99" s="166"/>
      <c r="G99" s="166"/>
      <c r="H99" s="166"/>
      <c r="I99" s="166"/>
      <c r="J99" s="166"/>
      <c r="K99" s="166"/>
      <c r="L99" s="166"/>
      <c r="M99" s="166"/>
      <c r="N99" s="166"/>
      <c r="O99" s="166"/>
      <c r="P99" s="166"/>
      <c r="Q99" s="166"/>
      <c r="R99" s="166"/>
      <c r="S99" s="166"/>
      <c r="T99" s="166"/>
      <c r="U99" s="166"/>
      <c r="V99" s="166"/>
      <c r="W99" s="166"/>
      <c r="X99" s="166"/>
      <c r="Y99" s="166"/>
      <c r="Z99" s="166"/>
      <c r="AA99" s="166"/>
      <c r="AB99" s="166"/>
      <c r="AC99" s="166"/>
      <c r="AD99" s="166"/>
      <c r="AE99" s="166"/>
      <c r="AF99" s="166"/>
      <c r="AG99" s="166"/>
      <c r="AH99" s="166"/>
      <c r="AI99" s="166"/>
      <c r="AJ99" s="166"/>
      <c r="AK99" s="166"/>
      <c r="AL99" s="166"/>
      <c r="AM99" s="166"/>
      <c r="AN99" s="166"/>
      <c r="AO99" s="166"/>
    </row>
    <row r="100" spans="1:41" x14ac:dyDescent="0.2">
      <c r="A100" s="166"/>
      <c r="B100" s="166"/>
      <c r="C100" s="166"/>
      <c r="D100" s="166"/>
      <c r="E100" s="166"/>
      <c r="F100" s="166"/>
      <c r="G100" s="166"/>
      <c r="H100" s="166"/>
      <c r="I100" s="166"/>
      <c r="J100" s="166"/>
      <c r="K100" s="166"/>
      <c r="L100" s="166"/>
      <c r="M100" s="166"/>
      <c r="N100" s="166"/>
      <c r="O100" s="166"/>
      <c r="P100" s="166"/>
      <c r="Q100" s="166"/>
      <c r="R100" s="166"/>
      <c r="S100" s="166"/>
      <c r="T100" s="166"/>
      <c r="U100" s="166"/>
      <c r="V100" s="166"/>
      <c r="W100" s="166"/>
      <c r="X100" s="166"/>
      <c r="Y100" s="166"/>
      <c r="Z100" s="166"/>
      <c r="AA100" s="166"/>
      <c r="AB100" s="166"/>
      <c r="AC100" s="166"/>
      <c r="AD100" s="166"/>
      <c r="AE100" s="166"/>
      <c r="AF100" s="166"/>
      <c r="AG100" s="166"/>
      <c r="AH100" s="166"/>
      <c r="AI100" s="166"/>
      <c r="AJ100" s="166"/>
      <c r="AK100" s="166"/>
      <c r="AL100" s="166"/>
      <c r="AM100" s="166"/>
      <c r="AN100" s="166"/>
      <c r="AO100" s="166"/>
    </row>
    <row r="101" spans="1:41" x14ac:dyDescent="0.2">
      <c r="A101" s="166"/>
      <c r="B101" s="166"/>
      <c r="C101" s="166"/>
      <c r="D101" s="166"/>
      <c r="E101" s="166"/>
      <c r="F101" s="166"/>
      <c r="G101" s="166"/>
      <c r="H101" s="166"/>
      <c r="I101" s="166"/>
      <c r="J101" s="166"/>
      <c r="K101" s="166"/>
      <c r="L101" s="166"/>
      <c r="M101" s="166"/>
      <c r="N101" s="166"/>
      <c r="O101" s="166"/>
      <c r="P101" s="166"/>
      <c r="Q101" s="166"/>
      <c r="R101" s="166"/>
      <c r="S101" s="166"/>
      <c r="T101" s="166"/>
      <c r="U101" s="166"/>
      <c r="V101" s="166"/>
      <c r="W101" s="166"/>
      <c r="X101" s="166"/>
      <c r="Y101" s="166"/>
      <c r="Z101" s="166"/>
      <c r="AA101" s="166"/>
      <c r="AB101" s="166"/>
      <c r="AC101" s="166"/>
      <c r="AD101" s="166"/>
      <c r="AE101" s="166"/>
      <c r="AF101" s="166"/>
      <c r="AG101" s="166"/>
      <c r="AH101" s="166"/>
      <c r="AI101" s="166"/>
      <c r="AJ101" s="166"/>
      <c r="AK101" s="166"/>
      <c r="AL101" s="166"/>
      <c r="AM101" s="166"/>
      <c r="AN101" s="166"/>
      <c r="AO101" s="166"/>
    </row>
    <row r="102" spans="1:41" x14ac:dyDescent="0.2">
      <c r="A102" s="166"/>
      <c r="B102" s="166"/>
      <c r="C102" s="166"/>
      <c r="D102" s="166"/>
      <c r="E102" s="166"/>
      <c r="F102" s="166"/>
      <c r="G102" s="166"/>
      <c r="H102" s="166"/>
      <c r="I102" s="166"/>
      <c r="J102" s="166"/>
      <c r="K102" s="166"/>
      <c r="L102" s="166"/>
      <c r="M102" s="166"/>
      <c r="N102" s="166"/>
      <c r="O102" s="166"/>
      <c r="P102" s="166"/>
      <c r="Q102" s="166"/>
      <c r="R102" s="166"/>
      <c r="S102" s="166"/>
      <c r="T102" s="166"/>
      <c r="U102" s="166"/>
      <c r="V102" s="166"/>
      <c r="W102" s="166"/>
      <c r="X102" s="166"/>
      <c r="Y102" s="166"/>
      <c r="Z102" s="166"/>
      <c r="AA102" s="166"/>
      <c r="AB102" s="166"/>
      <c r="AC102" s="166"/>
      <c r="AD102" s="166"/>
      <c r="AE102" s="166"/>
      <c r="AF102" s="166"/>
      <c r="AG102" s="166"/>
      <c r="AH102" s="166"/>
      <c r="AI102" s="166"/>
      <c r="AJ102" s="166"/>
      <c r="AK102" s="166"/>
      <c r="AL102" s="166"/>
      <c r="AM102" s="166"/>
      <c r="AN102" s="166"/>
      <c r="AO102" s="166"/>
    </row>
    <row r="103" spans="1:41" x14ac:dyDescent="0.2">
      <c r="A103" s="166"/>
      <c r="B103" s="166"/>
      <c r="C103" s="166"/>
      <c r="D103" s="166"/>
      <c r="E103" s="166"/>
      <c r="F103" s="166"/>
      <c r="G103" s="166"/>
      <c r="H103" s="166"/>
      <c r="I103" s="166"/>
      <c r="J103" s="166"/>
      <c r="K103" s="166"/>
      <c r="L103" s="166"/>
      <c r="M103" s="166"/>
      <c r="N103" s="166"/>
      <c r="O103" s="166"/>
      <c r="P103" s="166"/>
      <c r="Q103" s="166"/>
      <c r="R103" s="166"/>
      <c r="S103" s="166"/>
      <c r="T103" s="166"/>
      <c r="U103" s="166"/>
      <c r="V103" s="166"/>
      <c r="W103" s="166"/>
      <c r="X103" s="166"/>
      <c r="Y103" s="166"/>
      <c r="Z103" s="166"/>
      <c r="AA103" s="166"/>
      <c r="AB103" s="166"/>
      <c r="AC103" s="166"/>
      <c r="AD103" s="166"/>
      <c r="AE103" s="166"/>
      <c r="AF103" s="166"/>
      <c r="AG103" s="166"/>
      <c r="AH103" s="166"/>
      <c r="AI103" s="166"/>
      <c r="AJ103" s="166"/>
      <c r="AK103" s="166"/>
      <c r="AL103" s="166"/>
      <c r="AM103" s="166"/>
      <c r="AN103" s="166"/>
      <c r="AO103" s="166"/>
    </row>
    <row r="104" spans="1:41" x14ac:dyDescent="0.2">
      <c r="A104" s="166"/>
      <c r="B104" s="166"/>
      <c r="C104" s="166"/>
      <c r="D104" s="166"/>
      <c r="E104" s="166"/>
      <c r="F104" s="166"/>
      <c r="G104" s="166"/>
      <c r="H104" s="166"/>
      <c r="I104" s="166"/>
      <c r="J104" s="166"/>
      <c r="K104" s="166"/>
      <c r="L104" s="166"/>
      <c r="M104" s="166"/>
      <c r="N104" s="166"/>
      <c r="O104" s="166"/>
      <c r="P104" s="166"/>
      <c r="Q104" s="166"/>
      <c r="R104" s="166"/>
      <c r="S104" s="166"/>
      <c r="T104" s="166"/>
      <c r="U104" s="166"/>
      <c r="V104" s="166"/>
      <c r="W104" s="166"/>
      <c r="X104" s="166"/>
      <c r="Y104" s="166"/>
      <c r="Z104" s="166"/>
      <c r="AA104" s="166"/>
      <c r="AB104" s="166"/>
      <c r="AC104" s="166"/>
      <c r="AD104" s="166"/>
      <c r="AE104" s="166"/>
      <c r="AF104" s="166"/>
      <c r="AG104" s="166"/>
      <c r="AH104" s="166"/>
      <c r="AI104" s="166"/>
      <c r="AJ104" s="166"/>
      <c r="AK104" s="166"/>
      <c r="AL104" s="166"/>
      <c r="AM104" s="166"/>
      <c r="AN104" s="166"/>
      <c r="AO104" s="166"/>
    </row>
    <row r="105" spans="1:41" x14ac:dyDescent="0.2">
      <c r="A105" s="166"/>
      <c r="B105" s="166"/>
      <c r="C105" s="166"/>
      <c r="D105" s="166"/>
      <c r="E105" s="166"/>
      <c r="F105" s="166"/>
      <c r="G105" s="166"/>
      <c r="H105" s="166"/>
      <c r="I105" s="166"/>
      <c r="J105" s="166"/>
      <c r="K105" s="166"/>
      <c r="L105" s="166"/>
      <c r="M105" s="166"/>
      <c r="N105" s="166"/>
      <c r="O105" s="166"/>
      <c r="P105" s="166"/>
      <c r="Q105" s="166"/>
      <c r="R105" s="166"/>
      <c r="S105" s="166"/>
      <c r="T105" s="166"/>
      <c r="U105" s="166"/>
      <c r="V105" s="166"/>
      <c r="W105" s="166"/>
      <c r="X105" s="166"/>
      <c r="Y105" s="166"/>
      <c r="Z105" s="166"/>
      <c r="AA105" s="166"/>
      <c r="AB105" s="166"/>
      <c r="AC105" s="166"/>
      <c r="AD105" s="166"/>
      <c r="AE105" s="166"/>
      <c r="AF105" s="166"/>
      <c r="AG105" s="166"/>
      <c r="AH105" s="166"/>
      <c r="AI105" s="166"/>
      <c r="AJ105" s="166"/>
      <c r="AK105" s="166"/>
      <c r="AL105" s="166"/>
      <c r="AM105" s="166"/>
      <c r="AN105" s="166"/>
      <c r="AO105" s="166"/>
    </row>
    <row r="106" spans="1:41" x14ac:dyDescent="0.2">
      <c r="A106" s="166"/>
      <c r="B106" s="166"/>
      <c r="C106" s="166"/>
      <c r="D106" s="166"/>
      <c r="E106" s="166"/>
      <c r="F106" s="166"/>
      <c r="G106" s="166"/>
      <c r="H106" s="166"/>
      <c r="I106" s="166"/>
      <c r="J106" s="166"/>
      <c r="K106" s="166"/>
      <c r="L106" s="166"/>
      <c r="M106" s="166"/>
      <c r="N106" s="166"/>
      <c r="O106" s="166"/>
      <c r="P106" s="166"/>
      <c r="Q106" s="166"/>
      <c r="R106" s="166"/>
      <c r="S106" s="166"/>
      <c r="T106" s="166"/>
      <c r="U106" s="166"/>
      <c r="V106" s="166"/>
      <c r="W106" s="166"/>
      <c r="X106" s="166"/>
      <c r="Y106" s="166"/>
      <c r="Z106" s="166"/>
      <c r="AA106" s="166"/>
      <c r="AB106" s="166"/>
      <c r="AC106" s="166"/>
      <c r="AD106" s="166"/>
      <c r="AE106" s="166"/>
      <c r="AF106" s="166"/>
      <c r="AG106" s="166"/>
      <c r="AH106" s="166"/>
      <c r="AI106" s="166"/>
      <c r="AJ106" s="166"/>
      <c r="AK106" s="166"/>
      <c r="AL106" s="166"/>
      <c r="AM106" s="166"/>
      <c r="AN106" s="166"/>
      <c r="AO106" s="166"/>
    </row>
    <row r="107" spans="1:41" x14ac:dyDescent="0.2">
      <c r="A107" s="27"/>
      <c r="B107" s="166"/>
      <c r="C107" s="166"/>
      <c r="D107" s="166"/>
      <c r="E107" s="166"/>
      <c r="F107" s="166"/>
      <c r="G107" s="166"/>
      <c r="H107" s="166"/>
      <c r="I107" s="166"/>
      <c r="J107" s="166"/>
      <c r="K107" s="166"/>
      <c r="L107" s="166"/>
      <c r="M107" s="166"/>
      <c r="N107" s="166"/>
      <c r="O107" s="166"/>
      <c r="P107" s="166"/>
      <c r="Q107" s="166"/>
      <c r="R107" s="166"/>
      <c r="S107" s="166"/>
      <c r="T107" s="166"/>
      <c r="U107" s="27"/>
      <c r="V107" s="166"/>
      <c r="W107" s="166"/>
      <c r="X107" s="166"/>
      <c r="Y107" s="166"/>
      <c r="Z107" s="166"/>
      <c r="AA107" s="166"/>
      <c r="AB107" s="166"/>
      <c r="AC107" s="166"/>
      <c r="AD107" s="166"/>
      <c r="AE107" s="166"/>
      <c r="AF107" s="166"/>
      <c r="AG107" s="166"/>
      <c r="AH107" s="166"/>
      <c r="AI107" s="166"/>
      <c r="AJ107" s="166"/>
      <c r="AK107" s="166"/>
      <c r="AL107" s="166"/>
      <c r="AM107" s="166"/>
      <c r="AN107" s="166"/>
      <c r="AO107" s="166"/>
    </row>
  </sheetData>
  <mergeCells count="22">
    <mergeCell ref="C6:M6"/>
    <mergeCell ref="O6:S6"/>
    <mergeCell ref="V6:AA6"/>
    <mergeCell ref="AC6:AM6"/>
    <mergeCell ref="C7:D7"/>
    <mergeCell ref="F7:G7"/>
    <mergeCell ref="I7:J7"/>
    <mergeCell ref="L7:M7"/>
    <mergeCell ref="O7:P7"/>
    <mergeCell ref="R7:S7"/>
    <mergeCell ref="W7:X7"/>
    <mergeCell ref="Z7:AA7"/>
    <mergeCell ref="AC7:AD7"/>
    <mergeCell ref="AF7:AG7"/>
    <mergeCell ref="AI7:AJ7"/>
    <mergeCell ref="AL7:AM7"/>
    <mergeCell ref="A57:T57"/>
    <mergeCell ref="U57:AM57"/>
    <mergeCell ref="A58:T58"/>
    <mergeCell ref="U58:AM58"/>
    <mergeCell ref="A59:T59"/>
    <mergeCell ref="U59:AM59"/>
  </mergeCells>
  <pageMargins left="0.25" right="0.25" top="0.5" bottom="0.5" header="0" footer="0.25"/>
  <pageSetup scale="75" orientation="landscape" r:id="rId1"/>
  <headerFooter>
    <oddFooter>&amp;C&amp;P</oddFooter>
  </headerFooter>
  <colBreaks count="1" manualBreakCount="1">
    <brk id="1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AM94"/>
  <sheetViews>
    <sheetView topLeftCell="A10" workbookViewId="0">
      <selection activeCell="C8" sqref="C8"/>
    </sheetView>
  </sheetViews>
  <sheetFormatPr defaultColWidth="21.5" defaultRowHeight="12.75" x14ac:dyDescent="0.2"/>
  <cols>
    <col min="1" max="1" width="69.5" bestFit="1" customWidth="1"/>
    <col min="2" max="2" width="0.6640625" customWidth="1"/>
    <col min="3" max="3" width="10.6640625" bestFit="1" customWidth="1"/>
    <col min="4" max="4" width="0.6640625" customWidth="1"/>
    <col min="5" max="5" width="10.6640625" bestFit="1" customWidth="1"/>
    <col min="6" max="6" width="0.6640625" customWidth="1"/>
    <col min="7" max="7" width="10.6640625" bestFit="1" customWidth="1"/>
    <col min="8" max="8" width="0.6640625" customWidth="1"/>
    <col min="9" max="9" width="10.6640625" bestFit="1" customWidth="1"/>
    <col min="10" max="10" width="0.6640625" customWidth="1"/>
    <col min="11" max="11" width="10.6640625" bestFit="1" customWidth="1"/>
    <col min="12" max="12" width="0.6640625" customWidth="1"/>
    <col min="13" max="13" width="10.6640625" bestFit="1" customWidth="1"/>
    <col min="14" max="14" width="0.6640625" customWidth="1"/>
    <col min="15" max="15" width="10.6640625" bestFit="1" customWidth="1"/>
    <col min="16" max="16" width="0.6640625" customWidth="1"/>
    <col min="17" max="17" width="10.6640625" bestFit="1" customWidth="1"/>
    <col min="18" max="18" width="0.6640625" customWidth="1"/>
    <col min="19" max="19" width="10.6640625" bestFit="1" customWidth="1"/>
    <col min="20" max="20" width="0.6640625" customWidth="1"/>
    <col min="21" max="21" width="10.6640625" bestFit="1" customWidth="1"/>
    <col min="22" max="22" width="0.6640625" customWidth="1"/>
    <col min="23" max="23" width="10.6640625" bestFit="1" customWidth="1"/>
    <col min="24" max="24" width="0.6640625" customWidth="1"/>
    <col min="25" max="25" width="10.6640625" bestFit="1" customWidth="1"/>
    <col min="26" max="26" width="0.6640625" customWidth="1"/>
    <col min="27" max="27" width="9.33203125" customWidth="1"/>
    <col min="28" max="28" width="0.6640625" customWidth="1"/>
    <col min="29" max="29" width="9.33203125" customWidth="1"/>
    <col min="30" max="30" width="0.6640625" customWidth="1"/>
    <col min="31" max="31" width="9.33203125" customWidth="1"/>
    <col min="32" max="32" width="0.6640625" customWidth="1"/>
    <col min="33" max="33" width="9.33203125" customWidth="1"/>
    <col min="34" max="34" width="0.6640625" customWidth="1"/>
    <col min="35" max="35" width="9.33203125" customWidth="1"/>
    <col min="36" max="36" width="0.6640625" customWidth="1"/>
  </cols>
  <sheetData>
    <row r="1" spans="1:39" x14ac:dyDescent="0.2">
      <c r="A1" s="77"/>
      <c r="B1" s="66"/>
      <c r="C1" s="66"/>
      <c r="D1" s="66"/>
      <c r="E1" s="66"/>
      <c r="F1" s="66"/>
      <c r="G1" s="66"/>
      <c r="H1" s="66"/>
      <c r="I1" s="66"/>
      <c r="J1" s="66"/>
      <c r="K1" s="66"/>
      <c r="L1" s="66"/>
      <c r="M1" s="66"/>
      <c r="N1" s="66"/>
      <c r="O1" s="66"/>
      <c r="P1" s="66"/>
      <c r="Q1" s="66"/>
      <c r="R1" s="66"/>
      <c r="S1" s="66"/>
      <c r="T1" s="66"/>
      <c r="U1" s="66"/>
      <c r="V1" s="66"/>
      <c r="W1" s="66"/>
      <c r="X1" s="66"/>
      <c r="Y1" s="66"/>
      <c r="Z1" s="18"/>
      <c r="AA1" s="18"/>
      <c r="AB1" s="18"/>
      <c r="AC1" s="18"/>
      <c r="AD1" s="18"/>
      <c r="AE1" s="18"/>
      <c r="AF1" s="18"/>
      <c r="AG1" s="18"/>
      <c r="AH1" s="18"/>
      <c r="AI1" s="18"/>
      <c r="AJ1" s="18"/>
      <c r="AK1" s="18"/>
      <c r="AL1" s="18"/>
      <c r="AM1" s="18"/>
    </row>
    <row r="2" spans="1:39" x14ac:dyDescent="0.2">
      <c r="A2" s="84" t="s">
        <v>21</v>
      </c>
      <c r="B2" s="66"/>
      <c r="C2" s="66"/>
      <c r="D2" s="66"/>
      <c r="E2" s="66"/>
      <c r="F2" s="66"/>
      <c r="G2" s="66"/>
      <c r="H2" s="66"/>
      <c r="I2" s="66"/>
      <c r="J2" s="66"/>
      <c r="K2" s="66"/>
      <c r="L2" s="66"/>
      <c r="M2" s="66"/>
      <c r="N2" s="66"/>
      <c r="O2" s="66"/>
      <c r="P2" s="66"/>
      <c r="Q2" s="66"/>
      <c r="R2" s="66"/>
      <c r="S2" s="66"/>
      <c r="T2" s="66"/>
      <c r="U2" s="66"/>
      <c r="V2" s="66"/>
      <c r="W2" s="66"/>
      <c r="X2" s="66"/>
      <c r="Y2" s="66"/>
      <c r="Z2" s="18"/>
      <c r="AA2" s="18"/>
      <c r="AB2" s="18"/>
      <c r="AC2" s="18"/>
      <c r="AD2" s="18"/>
      <c r="AE2" s="18"/>
      <c r="AF2" s="18"/>
      <c r="AG2" s="18"/>
      <c r="AH2" s="18"/>
      <c r="AI2" s="18"/>
      <c r="AJ2" s="18"/>
      <c r="AK2" s="18"/>
      <c r="AL2" s="18"/>
      <c r="AM2" s="18"/>
    </row>
    <row r="3" spans="1:39" x14ac:dyDescent="0.2">
      <c r="A3" s="84" t="s">
        <v>109</v>
      </c>
      <c r="B3" s="66"/>
      <c r="C3" s="66"/>
      <c r="D3" s="66"/>
      <c r="E3" s="66"/>
      <c r="F3" s="66"/>
      <c r="G3" s="66"/>
      <c r="H3" s="66"/>
      <c r="I3" s="66"/>
      <c r="J3" s="66"/>
      <c r="K3" s="66"/>
      <c r="L3" s="66"/>
      <c r="M3" s="66"/>
      <c r="N3" s="66"/>
      <c r="O3" s="66"/>
      <c r="P3" s="66"/>
      <c r="Q3" s="66"/>
      <c r="R3" s="66"/>
      <c r="S3" s="66"/>
      <c r="T3" s="66"/>
      <c r="U3" s="66"/>
      <c r="V3" s="66"/>
      <c r="W3" s="66"/>
      <c r="X3" s="66"/>
      <c r="Y3" s="66"/>
      <c r="Z3" s="18"/>
      <c r="AA3" s="18"/>
      <c r="AB3" s="18"/>
      <c r="AC3" s="18"/>
      <c r="AD3" s="18"/>
      <c r="AE3" s="18"/>
      <c r="AF3" s="18"/>
      <c r="AG3" s="18"/>
      <c r="AH3" s="18"/>
      <c r="AI3" s="18"/>
      <c r="AJ3" s="18"/>
      <c r="AK3" s="18"/>
      <c r="AL3" s="18"/>
      <c r="AM3" s="18"/>
    </row>
    <row r="4" spans="1:39" x14ac:dyDescent="0.2">
      <c r="A4" s="77"/>
      <c r="B4" s="66"/>
      <c r="C4" s="66"/>
      <c r="D4" s="66"/>
      <c r="E4" s="66"/>
      <c r="F4" s="66"/>
      <c r="G4" s="66"/>
      <c r="H4" s="66"/>
      <c r="I4" s="66"/>
      <c r="J4" s="66"/>
      <c r="K4" s="66"/>
      <c r="L4" s="66"/>
      <c r="M4" s="66"/>
      <c r="N4" s="66"/>
      <c r="O4" s="66"/>
      <c r="P4" s="66"/>
      <c r="Q4" s="66"/>
      <c r="R4" s="66"/>
      <c r="S4" s="66"/>
      <c r="T4" s="66"/>
      <c r="U4" s="66"/>
      <c r="V4" s="66"/>
      <c r="W4" s="66"/>
      <c r="X4" s="66"/>
      <c r="Y4" s="66"/>
      <c r="Z4" s="18"/>
      <c r="AA4" s="18"/>
      <c r="AB4" s="18"/>
      <c r="AC4" s="18"/>
      <c r="AD4" s="18"/>
      <c r="AE4" s="18"/>
      <c r="AF4" s="18"/>
      <c r="AG4" s="18"/>
      <c r="AH4" s="18"/>
      <c r="AI4" s="18"/>
      <c r="AJ4" s="18"/>
      <c r="AK4" s="18"/>
      <c r="AL4" s="18"/>
      <c r="AM4" s="18"/>
    </row>
    <row r="5" spans="1:39" x14ac:dyDescent="0.2">
      <c r="A5" s="77"/>
      <c r="B5" s="66"/>
      <c r="C5" s="66"/>
      <c r="D5" s="66"/>
      <c r="E5" s="66"/>
      <c r="F5" s="66"/>
      <c r="G5" s="66"/>
      <c r="H5" s="66"/>
      <c r="I5" s="66"/>
      <c r="J5" s="66"/>
      <c r="K5" s="66"/>
      <c r="L5" s="66"/>
      <c r="M5" s="66"/>
      <c r="N5" s="66"/>
      <c r="O5" s="66"/>
      <c r="P5" s="66"/>
      <c r="Q5" s="66"/>
      <c r="R5" s="66"/>
      <c r="S5" s="66"/>
      <c r="T5" s="66"/>
      <c r="U5" s="66"/>
      <c r="V5" s="66"/>
      <c r="W5" s="66"/>
      <c r="X5" s="66"/>
      <c r="Y5" s="66"/>
      <c r="Z5" s="18"/>
      <c r="AA5" s="18"/>
      <c r="AB5" s="18"/>
      <c r="AC5" s="18"/>
      <c r="AD5" s="18"/>
      <c r="AE5" s="18"/>
      <c r="AF5" s="18"/>
      <c r="AG5" s="18"/>
      <c r="AH5" s="18"/>
      <c r="AI5" s="18"/>
      <c r="AJ5" s="18"/>
      <c r="AK5" s="18"/>
      <c r="AL5" s="18"/>
      <c r="AM5" s="18"/>
    </row>
    <row r="6" spans="1:39" s="78" customFormat="1" x14ac:dyDescent="0.2">
      <c r="A6" s="77"/>
      <c r="B6" s="77"/>
      <c r="C6" s="261">
        <v>2015</v>
      </c>
      <c r="D6" s="262"/>
      <c r="E6" s="262"/>
      <c r="F6" s="262"/>
      <c r="G6" s="262"/>
      <c r="H6" s="262"/>
      <c r="I6" s="262"/>
      <c r="J6" s="77"/>
      <c r="K6" s="261">
        <v>2016</v>
      </c>
      <c r="L6" s="262"/>
      <c r="M6" s="262"/>
      <c r="N6" s="262"/>
      <c r="O6" s="262"/>
      <c r="P6" s="262"/>
      <c r="Q6" s="262"/>
      <c r="R6" s="77"/>
      <c r="S6" s="282" t="s">
        <v>110</v>
      </c>
      <c r="T6" s="282" t="s">
        <v>111</v>
      </c>
      <c r="U6" s="282" t="s">
        <v>111</v>
      </c>
      <c r="V6" s="282" t="s">
        <v>111</v>
      </c>
      <c r="W6" s="282" t="s">
        <v>111</v>
      </c>
      <c r="X6" s="260"/>
      <c r="Y6" s="260"/>
      <c r="Z6" s="77"/>
      <c r="AA6" s="84" t="s">
        <v>111</v>
      </c>
      <c r="AB6" s="84" t="s">
        <v>111</v>
      </c>
      <c r="AC6" s="84" t="s">
        <v>111</v>
      </c>
      <c r="AD6" s="84" t="s">
        <v>111</v>
      </c>
      <c r="AE6" s="77"/>
      <c r="AF6" s="77"/>
      <c r="AG6" s="77"/>
      <c r="AH6" s="77"/>
      <c r="AI6" s="77"/>
      <c r="AJ6" s="77"/>
      <c r="AK6" s="77"/>
      <c r="AL6" s="77"/>
      <c r="AM6" s="77"/>
    </row>
    <row r="7" spans="1:39" s="78" customFormat="1" x14ac:dyDescent="0.2">
      <c r="A7" s="80" t="s">
        <v>65</v>
      </c>
      <c r="B7" s="77"/>
      <c r="C7" s="81" t="s">
        <v>24</v>
      </c>
      <c r="D7" s="79"/>
      <c r="E7" s="81" t="s">
        <v>25</v>
      </c>
      <c r="F7" s="79"/>
      <c r="G7" s="81" t="s">
        <v>26</v>
      </c>
      <c r="H7" s="79"/>
      <c r="I7" s="81" t="s">
        <v>27</v>
      </c>
      <c r="J7" s="79"/>
      <c r="K7" s="94" t="s">
        <v>24</v>
      </c>
      <c r="L7" s="79"/>
      <c r="M7" s="94" t="s">
        <v>25</v>
      </c>
      <c r="N7" s="79"/>
      <c r="O7" s="94" t="s">
        <v>26</v>
      </c>
      <c r="P7" s="79"/>
      <c r="Q7" s="95" t="s">
        <v>27</v>
      </c>
      <c r="R7" s="79"/>
      <c r="S7" s="82" t="s">
        <v>24</v>
      </c>
      <c r="T7" s="83"/>
      <c r="U7" s="82" t="s">
        <v>25</v>
      </c>
      <c r="V7" s="83"/>
      <c r="W7" s="82" t="s">
        <v>26</v>
      </c>
      <c r="X7" s="83"/>
      <c r="Y7" s="82" t="s">
        <v>27</v>
      </c>
      <c r="Z7" s="77"/>
      <c r="AA7" s="77"/>
      <c r="AB7" s="77"/>
      <c r="AC7" s="77"/>
      <c r="AD7" s="77"/>
      <c r="AE7" s="77"/>
      <c r="AF7" s="77"/>
      <c r="AG7" s="77"/>
      <c r="AH7" s="77"/>
      <c r="AI7" s="77"/>
      <c r="AJ7" s="77"/>
      <c r="AK7" s="77"/>
      <c r="AL7" s="77"/>
      <c r="AM7" s="77"/>
    </row>
    <row r="8" spans="1:39" x14ac:dyDescent="0.2">
      <c r="A8" s="66"/>
      <c r="B8" s="66"/>
      <c r="C8" s="86"/>
      <c r="D8" s="87"/>
      <c r="E8" s="86"/>
      <c r="F8" s="87"/>
      <c r="G8" s="86"/>
      <c r="H8" s="87"/>
      <c r="I8" s="86"/>
      <c r="J8" s="87"/>
      <c r="K8" s="86"/>
      <c r="L8" s="66"/>
      <c r="M8" s="86"/>
      <c r="N8" s="87"/>
      <c r="O8" s="86"/>
      <c r="P8" s="87"/>
      <c r="Q8" s="86"/>
      <c r="R8" s="87"/>
      <c r="S8" s="87"/>
      <c r="T8" s="87"/>
      <c r="U8" s="87"/>
      <c r="V8" s="87"/>
      <c r="W8" s="86"/>
      <c r="X8" s="87"/>
      <c r="Y8" s="86"/>
      <c r="Z8" s="18"/>
      <c r="AA8" s="20"/>
      <c r="AB8" s="20"/>
      <c r="AC8" s="20"/>
      <c r="AD8" s="20"/>
      <c r="AE8" s="20"/>
      <c r="AF8" s="18"/>
      <c r="AG8" s="18"/>
      <c r="AH8" s="18"/>
      <c r="AI8" s="18"/>
      <c r="AJ8" s="18"/>
      <c r="AK8" s="18"/>
      <c r="AL8" s="18"/>
      <c r="AM8" s="18"/>
    </row>
    <row r="9" spans="1:39" x14ac:dyDescent="0.2">
      <c r="A9" s="68" t="s">
        <v>112</v>
      </c>
      <c r="B9" s="66"/>
      <c r="C9" s="206">
        <v>1485</v>
      </c>
      <c r="D9" s="210"/>
      <c r="E9" s="206">
        <v>1434</v>
      </c>
      <c r="F9" s="210"/>
      <c r="G9" s="206">
        <v>1437</v>
      </c>
      <c r="H9" s="210"/>
      <c r="I9" s="206">
        <v>1481</v>
      </c>
      <c r="J9" s="210"/>
      <c r="K9" s="206">
        <v>1459</v>
      </c>
      <c r="L9" s="210"/>
      <c r="M9" s="206">
        <v>1412</v>
      </c>
      <c r="N9" s="210"/>
      <c r="O9" s="206">
        <v>1467</v>
      </c>
      <c r="P9" s="210"/>
      <c r="Q9" s="206">
        <v>1395</v>
      </c>
      <c r="R9" s="210"/>
      <c r="S9" s="206">
        <v>1472</v>
      </c>
      <c r="T9" s="210"/>
      <c r="U9" s="206">
        <v>1417</v>
      </c>
      <c r="V9" s="210"/>
      <c r="W9" s="206">
        <v>1469</v>
      </c>
      <c r="X9" s="210"/>
      <c r="Y9" s="206">
        <v>1614</v>
      </c>
      <c r="Z9" s="18"/>
      <c r="AA9" s="20"/>
      <c r="AB9" s="20"/>
      <c r="AC9" s="20"/>
      <c r="AD9" s="20"/>
      <c r="AE9" s="20"/>
      <c r="AF9" s="18"/>
      <c r="AG9" s="18"/>
      <c r="AH9" s="18"/>
      <c r="AI9" s="18"/>
      <c r="AJ9" s="18"/>
      <c r="AK9" s="18"/>
      <c r="AL9" s="18"/>
      <c r="AM9" s="18"/>
    </row>
    <row r="10" spans="1:39" x14ac:dyDescent="0.2">
      <c r="A10" s="68" t="s">
        <v>113</v>
      </c>
      <c r="B10" s="66"/>
      <c r="C10" s="71">
        <v>302</v>
      </c>
      <c r="D10" s="72"/>
      <c r="E10" s="71">
        <v>299</v>
      </c>
      <c r="F10" s="72"/>
      <c r="G10" s="71">
        <v>301</v>
      </c>
      <c r="H10" s="72"/>
      <c r="I10" s="71">
        <v>328</v>
      </c>
      <c r="J10" s="72"/>
      <c r="K10" s="71">
        <v>278</v>
      </c>
      <c r="L10" s="72"/>
      <c r="M10" s="71">
        <v>290</v>
      </c>
      <c r="N10" s="72"/>
      <c r="O10" s="71">
        <v>292</v>
      </c>
      <c r="P10" s="72"/>
      <c r="Q10" s="71">
        <v>325</v>
      </c>
      <c r="R10" s="72"/>
      <c r="S10" s="71">
        <v>312</v>
      </c>
      <c r="T10" s="72"/>
      <c r="U10" s="71">
        <v>319</v>
      </c>
      <c r="V10" s="72"/>
      <c r="W10" s="71">
        <v>305</v>
      </c>
      <c r="X10" s="72"/>
      <c r="Y10" s="71">
        <v>338</v>
      </c>
      <c r="Z10" s="18"/>
      <c r="AA10" s="22"/>
      <c r="AB10" s="22"/>
      <c r="AC10" s="22"/>
      <c r="AD10" s="22"/>
      <c r="AE10" s="22"/>
      <c r="AF10" s="18"/>
      <c r="AG10" s="18"/>
      <c r="AH10" s="18"/>
      <c r="AI10" s="18"/>
      <c r="AJ10" s="18"/>
      <c r="AK10" s="18"/>
      <c r="AL10" s="18"/>
      <c r="AM10" s="18"/>
    </row>
    <row r="11" spans="1:39" x14ac:dyDescent="0.2">
      <c r="A11" s="68" t="s">
        <v>114</v>
      </c>
      <c r="B11" s="66"/>
      <c r="C11" s="71">
        <v>228</v>
      </c>
      <c r="D11" s="72"/>
      <c r="E11" s="71">
        <v>228</v>
      </c>
      <c r="F11" s="72"/>
      <c r="G11" s="71">
        <v>226</v>
      </c>
      <c r="H11" s="72"/>
      <c r="I11" s="71">
        <v>225</v>
      </c>
      <c r="J11" s="72"/>
      <c r="K11" s="71">
        <v>219</v>
      </c>
      <c r="L11" s="72"/>
      <c r="M11" s="71">
        <v>223</v>
      </c>
      <c r="N11" s="72"/>
      <c r="O11" s="71">
        <v>215</v>
      </c>
      <c r="P11" s="72"/>
      <c r="Q11" s="71">
        <v>237</v>
      </c>
      <c r="R11" s="72"/>
      <c r="S11" s="71">
        <v>223</v>
      </c>
      <c r="T11" s="72"/>
      <c r="U11" s="71">
        <v>232</v>
      </c>
      <c r="V11" s="72"/>
      <c r="W11" s="71">
        <v>233</v>
      </c>
      <c r="X11" s="72"/>
      <c r="Y11" s="71">
        <v>297</v>
      </c>
      <c r="Z11" s="18"/>
      <c r="AA11" s="22"/>
      <c r="AB11" s="22"/>
      <c r="AC11" s="22"/>
      <c r="AD11" s="22"/>
      <c r="AE11" s="22"/>
      <c r="AF11" s="18"/>
      <c r="AG11" s="18"/>
      <c r="AH11" s="18"/>
      <c r="AI11" s="18"/>
      <c r="AJ11" s="18"/>
      <c r="AK11" s="18"/>
      <c r="AL11" s="18"/>
      <c r="AM11" s="18"/>
    </row>
    <row r="12" spans="1:39" x14ac:dyDescent="0.2">
      <c r="A12" s="68" t="s">
        <v>115</v>
      </c>
      <c r="B12" s="66"/>
      <c r="C12" s="71">
        <v>151</v>
      </c>
      <c r="D12" s="72"/>
      <c r="E12" s="71">
        <v>149</v>
      </c>
      <c r="F12" s="72"/>
      <c r="G12" s="71">
        <v>152</v>
      </c>
      <c r="H12" s="72"/>
      <c r="I12" s="71">
        <v>148</v>
      </c>
      <c r="J12" s="72"/>
      <c r="K12" s="71">
        <v>142</v>
      </c>
      <c r="L12" s="72"/>
      <c r="M12" s="71">
        <v>152</v>
      </c>
      <c r="N12" s="72"/>
      <c r="O12" s="71">
        <v>143</v>
      </c>
      <c r="P12" s="72"/>
      <c r="Q12" s="71">
        <v>153</v>
      </c>
      <c r="R12" s="72"/>
      <c r="S12" s="71">
        <v>136</v>
      </c>
      <c r="T12" s="72"/>
      <c r="U12" s="71">
        <v>139</v>
      </c>
      <c r="V12" s="72"/>
      <c r="W12" s="71">
        <v>141</v>
      </c>
      <c r="X12" s="72"/>
      <c r="Y12" s="71">
        <v>153</v>
      </c>
      <c r="Z12" s="18"/>
      <c r="AA12" s="22"/>
      <c r="AB12" s="22"/>
      <c r="AC12" s="22"/>
      <c r="AD12" s="22"/>
      <c r="AE12" s="22"/>
      <c r="AF12" s="18"/>
      <c r="AG12" s="18"/>
      <c r="AH12" s="18"/>
      <c r="AI12" s="18"/>
      <c r="AJ12" s="18"/>
      <c r="AK12" s="18"/>
      <c r="AL12" s="18"/>
      <c r="AM12" s="18"/>
    </row>
    <row r="13" spans="1:39" x14ac:dyDescent="0.2">
      <c r="A13" s="68" t="s">
        <v>36</v>
      </c>
      <c r="B13" s="66"/>
      <c r="C13" s="71">
        <v>98</v>
      </c>
      <c r="D13" s="72"/>
      <c r="E13" s="71">
        <v>96</v>
      </c>
      <c r="F13" s="72"/>
      <c r="G13" s="71">
        <v>95</v>
      </c>
      <c r="H13" s="72"/>
      <c r="I13" s="71">
        <v>92</v>
      </c>
      <c r="J13" s="72"/>
      <c r="K13" s="71">
        <v>100</v>
      </c>
      <c r="L13" s="72"/>
      <c r="M13" s="71">
        <v>102</v>
      </c>
      <c r="N13" s="72"/>
      <c r="O13" s="71">
        <v>105</v>
      </c>
      <c r="P13" s="72"/>
      <c r="Q13" s="71">
        <v>98</v>
      </c>
      <c r="R13" s="72"/>
      <c r="S13" s="71">
        <v>100</v>
      </c>
      <c r="T13" s="72"/>
      <c r="U13" s="71">
        <v>104</v>
      </c>
      <c r="V13" s="72"/>
      <c r="W13" s="71">
        <v>109</v>
      </c>
      <c r="X13" s="72"/>
      <c r="Y13" s="71">
        <v>106</v>
      </c>
      <c r="Z13" s="18"/>
      <c r="AA13" s="22"/>
      <c r="AB13" s="22"/>
      <c r="AC13" s="22"/>
      <c r="AD13" s="22"/>
      <c r="AE13" s="22"/>
      <c r="AF13" s="18"/>
      <c r="AG13" s="18"/>
      <c r="AH13" s="18"/>
      <c r="AI13" s="18"/>
      <c r="AJ13" s="18"/>
      <c r="AK13" s="18"/>
      <c r="AL13" s="18"/>
      <c r="AM13" s="18"/>
    </row>
    <row r="14" spans="1:39" x14ac:dyDescent="0.2">
      <c r="A14" s="68" t="s">
        <v>116</v>
      </c>
      <c r="B14" s="66"/>
      <c r="C14" s="71">
        <v>70</v>
      </c>
      <c r="D14" s="72"/>
      <c r="E14" s="71">
        <v>75</v>
      </c>
      <c r="F14" s="72"/>
      <c r="G14" s="71">
        <v>65</v>
      </c>
      <c r="H14" s="72"/>
      <c r="I14" s="71">
        <v>60</v>
      </c>
      <c r="J14" s="72"/>
      <c r="K14" s="71">
        <v>59</v>
      </c>
      <c r="L14" s="72"/>
      <c r="M14" s="71">
        <v>70</v>
      </c>
      <c r="N14" s="72"/>
      <c r="O14" s="71">
        <v>59</v>
      </c>
      <c r="P14" s="72"/>
      <c r="Q14" s="71">
        <v>57</v>
      </c>
      <c r="R14" s="72"/>
      <c r="S14" s="71">
        <v>64</v>
      </c>
      <c r="T14" s="72"/>
      <c r="U14" s="71">
        <v>65</v>
      </c>
      <c r="V14" s="72"/>
      <c r="W14" s="71">
        <v>62</v>
      </c>
      <c r="X14" s="72"/>
      <c r="Y14" s="71">
        <v>59</v>
      </c>
      <c r="Z14" s="18"/>
      <c r="AA14" s="22"/>
      <c r="AB14" s="22"/>
      <c r="AC14" s="22"/>
      <c r="AD14" s="22"/>
      <c r="AE14" s="22"/>
      <c r="AF14" s="18"/>
      <c r="AG14" s="18"/>
      <c r="AH14" s="18"/>
      <c r="AI14" s="18"/>
      <c r="AJ14" s="18"/>
      <c r="AK14" s="18"/>
      <c r="AL14" s="18"/>
      <c r="AM14" s="18"/>
    </row>
    <row r="15" spans="1:39" x14ac:dyDescent="0.2">
      <c r="A15" s="68" t="s">
        <v>117</v>
      </c>
      <c r="B15" s="66"/>
      <c r="C15" s="71">
        <v>55</v>
      </c>
      <c r="D15" s="72"/>
      <c r="E15" s="71">
        <v>59</v>
      </c>
      <c r="F15" s="72"/>
      <c r="G15" s="71">
        <v>41</v>
      </c>
      <c r="H15" s="72"/>
      <c r="I15" s="71">
        <v>2</v>
      </c>
      <c r="J15" s="72"/>
      <c r="K15" s="71">
        <v>53</v>
      </c>
      <c r="L15" s="72"/>
      <c r="M15" s="71">
        <v>52</v>
      </c>
      <c r="N15" s="72"/>
      <c r="O15" s="71">
        <v>61</v>
      </c>
      <c r="P15" s="72"/>
      <c r="Q15" s="71">
        <v>53</v>
      </c>
      <c r="R15" s="72"/>
      <c r="S15" s="71">
        <v>57</v>
      </c>
      <c r="T15" s="72"/>
      <c r="U15" s="71">
        <v>59</v>
      </c>
      <c r="V15" s="72"/>
      <c r="W15" s="71">
        <v>51</v>
      </c>
      <c r="X15" s="72"/>
      <c r="Y15" s="71">
        <v>53</v>
      </c>
      <c r="Z15" s="18"/>
      <c r="AA15" s="22"/>
      <c r="AB15" s="22"/>
      <c r="AC15" s="22"/>
      <c r="AD15" s="22"/>
      <c r="AE15" s="22"/>
      <c r="AF15" s="18"/>
      <c r="AG15" s="18"/>
      <c r="AH15" s="18"/>
      <c r="AI15" s="18"/>
      <c r="AJ15" s="18"/>
      <c r="AK15" s="18"/>
      <c r="AL15" s="18"/>
      <c r="AM15" s="18"/>
    </row>
    <row r="16" spans="1:39" x14ac:dyDescent="0.2">
      <c r="A16" s="68" t="s">
        <v>118</v>
      </c>
      <c r="B16" s="66"/>
      <c r="C16" s="71">
        <v>61</v>
      </c>
      <c r="D16" s="72"/>
      <c r="E16" s="71">
        <v>72</v>
      </c>
      <c r="F16" s="72"/>
      <c r="G16" s="71">
        <v>59</v>
      </c>
      <c r="H16" s="72"/>
      <c r="I16" s="71">
        <v>75</v>
      </c>
      <c r="J16" s="72"/>
      <c r="K16" s="71">
        <v>57</v>
      </c>
      <c r="L16" s="72"/>
      <c r="M16" s="71">
        <v>65</v>
      </c>
      <c r="N16" s="72"/>
      <c r="O16" s="71">
        <v>52</v>
      </c>
      <c r="P16" s="72"/>
      <c r="Q16" s="71">
        <v>71</v>
      </c>
      <c r="R16" s="72"/>
      <c r="S16" s="71">
        <v>51</v>
      </c>
      <c r="T16" s="72"/>
      <c r="U16" s="71">
        <v>63</v>
      </c>
      <c r="V16" s="72"/>
      <c r="W16" s="71">
        <v>49</v>
      </c>
      <c r="X16" s="72"/>
      <c r="Y16" s="71">
        <v>66</v>
      </c>
      <c r="Z16" s="18"/>
      <c r="AA16" s="22"/>
      <c r="AB16" s="22"/>
      <c r="AC16" s="22"/>
      <c r="AD16" s="22"/>
      <c r="AE16" s="22"/>
      <c r="AF16" s="18"/>
      <c r="AG16" s="18"/>
      <c r="AH16" s="18"/>
      <c r="AI16" s="18"/>
      <c r="AJ16" s="18"/>
      <c r="AK16" s="18"/>
      <c r="AL16" s="18"/>
      <c r="AM16" s="18"/>
    </row>
    <row r="17" spans="1:39" x14ac:dyDescent="0.2">
      <c r="A17" s="68" t="s">
        <v>119</v>
      </c>
      <c r="B17" s="66"/>
      <c r="C17" s="71">
        <v>187</v>
      </c>
      <c r="D17" s="72"/>
      <c r="E17" s="71">
        <v>191</v>
      </c>
      <c r="F17" s="72"/>
      <c r="G17" s="71">
        <v>227</v>
      </c>
      <c r="H17" s="72"/>
      <c r="I17" s="71">
        <v>199</v>
      </c>
      <c r="J17" s="72"/>
      <c r="K17" s="71">
        <v>188</v>
      </c>
      <c r="L17" s="72"/>
      <c r="M17" s="71">
        <v>188</v>
      </c>
      <c r="N17" s="72"/>
      <c r="O17" s="71">
        <v>170</v>
      </c>
      <c r="P17" s="72"/>
      <c r="Q17" s="71">
        <v>175</v>
      </c>
      <c r="R17" s="72"/>
      <c r="S17" s="71">
        <v>167</v>
      </c>
      <c r="T17" s="72"/>
      <c r="U17" s="71">
        <v>192</v>
      </c>
      <c r="V17" s="72"/>
      <c r="W17" s="71">
        <v>177</v>
      </c>
      <c r="X17" s="72"/>
      <c r="Y17" s="71">
        <v>188</v>
      </c>
      <c r="Z17" s="18"/>
      <c r="AA17" s="22"/>
      <c r="AB17" s="22"/>
      <c r="AC17" s="22"/>
      <c r="AD17" s="22"/>
      <c r="AE17" s="22"/>
      <c r="AF17" s="18"/>
      <c r="AG17" s="18"/>
      <c r="AH17" s="18"/>
      <c r="AI17" s="18"/>
      <c r="AJ17" s="18"/>
      <c r="AK17" s="18"/>
      <c r="AL17" s="18"/>
      <c r="AM17" s="18"/>
    </row>
    <row r="18" spans="1:39" x14ac:dyDescent="0.2">
      <c r="A18" s="68" t="s">
        <v>42</v>
      </c>
      <c r="B18" s="66"/>
      <c r="C18" s="71">
        <v>66</v>
      </c>
      <c r="D18" s="72"/>
      <c r="E18" s="71">
        <v>65</v>
      </c>
      <c r="F18" s="72"/>
      <c r="G18" s="71">
        <v>66</v>
      </c>
      <c r="H18" s="72"/>
      <c r="I18" s="71">
        <v>64</v>
      </c>
      <c r="J18" s="72"/>
      <c r="K18" s="71">
        <v>57</v>
      </c>
      <c r="L18" s="72"/>
      <c r="M18" s="71">
        <v>59</v>
      </c>
      <c r="N18" s="72"/>
      <c r="O18" s="71">
        <v>61</v>
      </c>
      <c r="P18" s="72"/>
      <c r="Q18" s="71">
        <v>60</v>
      </c>
      <c r="R18" s="72"/>
      <c r="S18" s="71">
        <v>52</v>
      </c>
      <c r="T18" s="72"/>
      <c r="U18" s="71">
        <v>53</v>
      </c>
      <c r="V18" s="72"/>
      <c r="W18" s="71">
        <v>52</v>
      </c>
      <c r="X18" s="72"/>
      <c r="Y18" s="71">
        <v>52</v>
      </c>
      <c r="Z18" s="18"/>
      <c r="AA18" s="22"/>
      <c r="AB18" s="22"/>
      <c r="AC18" s="22"/>
      <c r="AD18" s="22"/>
      <c r="AE18" s="22"/>
      <c r="AF18" s="18"/>
      <c r="AG18" s="18"/>
      <c r="AH18" s="18"/>
      <c r="AI18" s="18"/>
      <c r="AJ18" s="18"/>
      <c r="AK18" s="18"/>
      <c r="AL18" s="18"/>
      <c r="AM18" s="18"/>
    </row>
    <row r="19" spans="1:39" x14ac:dyDescent="0.2">
      <c r="A19" s="68" t="s">
        <v>120</v>
      </c>
      <c r="B19" s="66"/>
      <c r="C19" s="73">
        <v>-3</v>
      </c>
      <c r="D19" s="72"/>
      <c r="E19" s="73">
        <v>59</v>
      </c>
      <c r="F19" s="72"/>
      <c r="G19" s="73">
        <v>11</v>
      </c>
      <c r="H19" s="72"/>
      <c r="I19" s="73">
        <v>18</v>
      </c>
      <c r="J19" s="72"/>
      <c r="K19" s="73">
        <v>17</v>
      </c>
      <c r="L19" s="72"/>
      <c r="M19" s="73">
        <v>7</v>
      </c>
      <c r="N19" s="72"/>
      <c r="O19" s="73">
        <v>18</v>
      </c>
      <c r="P19" s="72"/>
      <c r="Q19" s="73">
        <v>7</v>
      </c>
      <c r="R19" s="72"/>
      <c r="S19" s="71">
        <v>8</v>
      </c>
      <c r="T19" s="72"/>
      <c r="U19" s="73">
        <v>12</v>
      </c>
      <c r="V19" s="72"/>
      <c r="W19" s="73">
        <v>6</v>
      </c>
      <c r="X19" s="72"/>
      <c r="Y19" s="73">
        <v>80</v>
      </c>
      <c r="Z19" s="18"/>
      <c r="AA19" s="22"/>
      <c r="AB19" s="22"/>
      <c r="AC19" s="22"/>
      <c r="AD19" s="22"/>
      <c r="AE19" s="22"/>
      <c r="AF19" s="18"/>
      <c r="AG19" s="18"/>
      <c r="AH19" s="18"/>
      <c r="AI19" s="18"/>
      <c r="AJ19" s="18"/>
      <c r="AK19" s="18"/>
      <c r="AL19" s="18"/>
      <c r="AM19" s="18"/>
    </row>
    <row r="20" spans="1:39" x14ac:dyDescent="0.2">
      <c r="A20" s="74" t="s">
        <v>121</v>
      </c>
      <c r="B20" s="66"/>
      <c r="C20" s="206">
        <f>SUM(C9:C19)</f>
        <v>2700</v>
      </c>
      <c r="D20" s="210"/>
      <c r="E20" s="211">
        <f>SUM(E9:E19)</f>
        <v>2727</v>
      </c>
      <c r="F20" s="210"/>
      <c r="G20" s="211">
        <f>SUM(G9:G19)</f>
        <v>2680</v>
      </c>
      <c r="H20" s="210"/>
      <c r="I20" s="211">
        <f>SUM(I9:I19)</f>
        <v>2692</v>
      </c>
      <c r="J20" s="210"/>
      <c r="K20" s="211">
        <f>SUM(K9:K19)</f>
        <v>2629</v>
      </c>
      <c r="L20" s="210"/>
      <c r="M20" s="211">
        <f>SUM(M9:M19)</f>
        <v>2620</v>
      </c>
      <c r="N20" s="210"/>
      <c r="O20" s="211">
        <f>SUM(O9:O19)</f>
        <v>2643</v>
      </c>
      <c r="P20" s="210"/>
      <c r="Q20" s="211">
        <f>SUM(Q9:Q19)</f>
        <v>2631</v>
      </c>
      <c r="R20" s="212"/>
      <c r="S20" s="211">
        <f>SUM(S9:S19)</f>
        <v>2642</v>
      </c>
      <c r="T20" s="210"/>
      <c r="U20" s="211">
        <f>SUM(U9:U19)</f>
        <v>2655</v>
      </c>
      <c r="V20" s="210"/>
      <c r="W20" s="206">
        <v>2654</v>
      </c>
      <c r="X20" s="210"/>
      <c r="Y20" s="206">
        <v>3006</v>
      </c>
      <c r="Z20" s="18"/>
      <c r="AA20" s="20"/>
      <c r="AB20" s="20"/>
      <c r="AC20" s="20"/>
      <c r="AD20" s="20"/>
      <c r="AE20" s="20"/>
      <c r="AF20" s="18"/>
      <c r="AG20" s="18"/>
      <c r="AH20" s="18"/>
      <c r="AI20" s="18"/>
      <c r="AJ20" s="18"/>
      <c r="AK20" s="18"/>
      <c r="AL20" s="18"/>
      <c r="AM20" s="18"/>
    </row>
    <row r="21" spans="1:39" x14ac:dyDescent="0.2">
      <c r="A21" s="89"/>
      <c r="B21" s="66"/>
      <c r="C21" s="72"/>
      <c r="D21" s="72"/>
      <c r="E21" s="72"/>
      <c r="F21" s="72"/>
      <c r="G21" s="72"/>
      <c r="H21" s="72"/>
      <c r="I21" s="72"/>
      <c r="J21" s="72"/>
      <c r="K21" s="72"/>
      <c r="L21" s="72"/>
      <c r="M21" s="72"/>
      <c r="N21" s="72"/>
      <c r="O21" s="72"/>
      <c r="P21" s="72"/>
      <c r="Q21" s="72"/>
      <c r="R21" s="72"/>
      <c r="S21" s="72"/>
      <c r="T21" s="72"/>
      <c r="U21" s="72"/>
      <c r="V21" s="72"/>
      <c r="W21" s="72"/>
      <c r="X21" s="72"/>
      <c r="Y21" s="72"/>
      <c r="Z21" s="18"/>
      <c r="AA21" s="20"/>
      <c r="AB21" s="20"/>
      <c r="AC21" s="20"/>
      <c r="AD21" s="20"/>
      <c r="AE21" s="20"/>
      <c r="AF21" s="18"/>
      <c r="AG21" s="18"/>
      <c r="AH21" s="18"/>
      <c r="AI21" s="18"/>
      <c r="AJ21" s="18"/>
      <c r="AK21" s="18"/>
      <c r="AL21" s="18"/>
      <c r="AM21" s="18"/>
    </row>
    <row r="22" spans="1:39" x14ac:dyDescent="0.2">
      <c r="A22" s="90" t="s">
        <v>122</v>
      </c>
      <c r="B22" s="66"/>
      <c r="C22" s="72"/>
      <c r="D22" s="72"/>
      <c r="E22" s="72"/>
      <c r="F22" s="72"/>
      <c r="G22" s="72"/>
      <c r="H22" s="72"/>
      <c r="I22" s="72"/>
      <c r="J22" s="72"/>
      <c r="K22" s="72"/>
      <c r="L22" s="72"/>
      <c r="M22" s="72"/>
      <c r="N22" s="72"/>
      <c r="O22" s="72"/>
      <c r="P22" s="72"/>
      <c r="Q22" s="72"/>
      <c r="R22" s="72"/>
      <c r="S22" s="72"/>
      <c r="T22" s="72"/>
      <c r="U22" s="72"/>
      <c r="V22" s="72"/>
      <c r="W22" s="72"/>
      <c r="X22" s="72"/>
      <c r="Y22" s="72"/>
      <c r="Z22" s="18"/>
      <c r="AA22" s="20"/>
      <c r="AB22" s="20"/>
      <c r="AC22" s="20"/>
      <c r="AD22" s="20"/>
      <c r="AE22" s="20"/>
      <c r="AF22" s="18"/>
      <c r="AG22" s="18"/>
      <c r="AH22" s="18"/>
      <c r="AI22" s="18"/>
      <c r="AJ22" s="18"/>
      <c r="AK22" s="18"/>
      <c r="AL22" s="18"/>
      <c r="AM22" s="18"/>
    </row>
    <row r="23" spans="1:39" ht="24" x14ac:dyDescent="0.2">
      <c r="A23" s="68" t="s">
        <v>322</v>
      </c>
      <c r="B23" s="66"/>
      <c r="C23" s="206">
        <v>2637</v>
      </c>
      <c r="D23" s="210"/>
      <c r="E23" s="206">
        <v>2603</v>
      </c>
      <c r="F23" s="210"/>
      <c r="G23" s="206">
        <v>2603</v>
      </c>
      <c r="H23" s="210"/>
      <c r="I23" s="206">
        <v>2610</v>
      </c>
      <c r="J23" s="210"/>
      <c r="K23" s="206">
        <v>2555</v>
      </c>
      <c r="L23" s="210"/>
      <c r="M23" s="206">
        <v>2554</v>
      </c>
      <c r="N23" s="210"/>
      <c r="O23" s="206">
        <v>2564</v>
      </c>
      <c r="P23" s="210"/>
      <c r="Q23" s="206">
        <v>2564</v>
      </c>
      <c r="R23" s="210"/>
      <c r="S23" s="206">
        <f>+S20-S18-S19</f>
        <v>2582</v>
      </c>
      <c r="T23" s="210"/>
      <c r="U23" s="206">
        <f>+U20-U18-U19</f>
        <v>2590</v>
      </c>
      <c r="V23" s="210"/>
      <c r="W23" s="206">
        <v>2596</v>
      </c>
      <c r="X23" s="210"/>
      <c r="Y23" s="206">
        <v>2874</v>
      </c>
      <c r="Z23" s="18"/>
      <c r="AA23" s="20"/>
      <c r="AB23" s="20"/>
      <c r="AC23" s="20"/>
      <c r="AD23" s="20"/>
      <c r="AE23" s="20"/>
      <c r="AF23" s="18"/>
      <c r="AG23" s="18"/>
      <c r="AH23" s="18"/>
      <c r="AI23" s="18"/>
      <c r="AJ23" s="18"/>
      <c r="AK23" s="18"/>
      <c r="AL23" s="18"/>
      <c r="AM23" s="18"/>
    </row>
    <row r="24" spans="1:39" x14ac:dyDescent="0.2">
      <c r="A24" s="66"/>
      <c r="B24" s="66"/>
      <c r="C24" s="91"/>
      <c r="D24" s="91"/>
      <c r="E24" s="91"/>
      <c r="F24" s="91"/>
      <c r="G24" s="91"/>
      <c r="H24" s="91"/>
      <c r="I24" s="91"/>
      <c r="J24" s="91"/>
      <c r="K24" s="91"/>
      <c r="L24" s="66"/>
      <c r="M24" s="91"/>
      <c r="N24" s="91"/>
      <c r="O24" s="91"/>
      <c r="P24" s="91"/>
      <c r="Q24" s="91"/>
      <c r="R24" s="91"/>
      <c r="S24" s="91"/>
      <c r="T24" s="91"/>
      <c r="U24" s="91"/>
      <c r="V24" s="91"/>
      <c r="W24" s="91"/>
      <c r="X24" s="91"/>
      <c r="Y24" s="91"/>
      <c r="Z24" s="18"/>
      <c r="AA24" s="36"/>
      <c r="AB24" s="36"/>
      <c r="AC24" s="36"/>
      <c r="AD24" s="36"/>
      <c r="AE24" s="36"/>
      <c r="AF24" s="18"/>
      <c r="AG24" s="18"/>
      <c r="AH24" s="18"/>
      <c r="AI24" s="18"/>
      <c r="AJ24" s="18"/>
      <c r="AK24" s="18"/>
      <c r="AL24" s="18"/>
      <c r="AM24" s="18"/>
    </row>
    <row r="25" spans="1:39" x14ac:dyDescent="0.2">
      <c r="A25" s="68" t="s">
        <v>123</v>
      </c>
      <c r="B25" s="66"/>
      <c r="C25" s="218">
        <v>50500</v>
      </c>
      <c r="D25" s="219"/>
      <c r="E25" s="218">
        <v>50700</v>
      </c>
      <c r="F25" s="219"/>
      <c r="G25" s="218">
        <v>51300</v>
      </c>
      <c r="H25" s="219"/>
      <c r="I25" s="218">
        <v>51200</v>
      </c>
      <c r="J25" s="219"/>
      <c r="K25" s="218">
        <v>52100</v>
      </c>
      <c r="L25" s="219"/>
      <c r="M25" s="218">
        <v>52200</v>
      </c>
      <c r="N25" s="219"/>
      <c r="O25" s="218">
        <v>52300</v>
      </c>
      <c r="P25" s="219"/>
      <c r="Q25" s="218">
        <v>52000</v>
      </c>
      <c r="R25" s="219"/>
      <c r="S25" s="218">
        <v>52600</v>
      </c>
      <c r="T25" s="219"/>
      <c r="U25" s="218">
        <v>52800</v>
      </c>
      <c r="V25" s="219"/>
      <c r="W25" s="218">
        <v>52900</v>
      </c>
      <c r="X25" s="219"/>
      <c r="Y25" s="218">
        <v>52500</v>
      </c>
      <c r="Z25" s="18"/>
      <c r="AA25" s="36"/>
      <c r="AB25" s="36"/>
      <c r="AC25" s="36"/>
      <c r="AD25" s="36"/>
      <c r="AE25" s="36"/>
      <c r="AF25" s="18"/>
      <c r="AG25" s="18"/>
      <c r="AH25" s="18"/>
      <c r="AI25" s="18"/>
      <c r="AJ25" s="18"/>
      <c r="AK25" s="18"/>
      <c r="AL25" s="18"/>
      <c r="AM25" s="18"/>
    </row>
    <row r="26" spans="1:39" x14ac:dyDescent="0.2">
      <c r="A26" s="258"/>
      <c r="B26" s="257"/>
      <c r="C26" s="257"/>
      <c r="D26" s="257"/>
      <c r="E26" s="257"/>
      <c r="F26" s="257"/>
      <c r="G26" s="257"/>
      <c r="H26" s="257"/>
      <c r="I26" s="257"/>
      <c r="J26" s="257"/>
      <c r="K26" s="257"/>
      <c r="L26" s="257"/>
      <c r="M26" s="257"/>
      <c r="N26" s="257"/>
      <c r="O26" s="257"/>
      <c r="P26" s="257"/>
      <c r="Q26" s="257"/>
      <c r="R26" s="257"/>
      <c r="S26" s="257"/>
      <c r="T26" s="257"/>
      <c r="U26" s="257"/>
      <c r="V26" s="258"/>
      <c r="W26" s="258"/>
      <c r="X26" s="257"/>
      <c r="Y26" s="257"/>
      <c r="Z26" s="18"/>
      <c r="AA26" s="18"/>
      <c r="AB26" s="18"/>
      <c r="AC26" s="18"/>
      <c r="AD26" s="18"/>
      <c r="AE26" s="18"/>
      <c r="AF26" s="18"/>
      <c r="AG26" s="18"/>
      <c r="AH26" s="18"/>
      <c r="AI26" s="18"/>
      <c r="AJ26" s="18"/>
      <c r="AK26" s="18"/>
      <c r="AL26" s="18"/>
      <c r="AM26" s="18"/>
    </row>
    <row r="27" spans="1:39" x14ac:dyDescent="0.2">
      <c r="A27" s="256" t="s">
        <v>124</v>
      </c>
      <c r="B27" s="257"/>
      <c r="C27" s="257"/>
      <c r="D27" s="257"/>
      <c r="E27" s="257"/>
      <c r="F27" s="257"/>
      <c r="G27" s="257"/>
      <c r="H27" s="257"/>
      <c r="I27" s="257"/>
      <c r="J27" s="257"/>
      <c r="K27" s="257"/>
      <c r="L27" s="257"/>
      <c r="M27" s="257"/>
      <c r="N27" s="257"/>
      <c r="O27" s="257"/>
      <c r="P27" s="257"/>
      <c r="Q27" s="257"/>
      <c r="R27" s="257"/>
      <c r="S27" s="257"/>
      <c r="T27" s="259"/>
      <c r="U27" s="259"/>
      <c r="V27" s="259"/>
      <c r="W27" s="259"/>
      <c r="X27" s="257"/>
      <c r="Y27" s="257"/>
      <c r="Z27" s="38"/>
      <c r="AA27" s="38"/>
      <c r="AB27" s="38"/>
      <c r="AC27" s="38"/>
      <c r="AD27" s="38"/>
      <c r="AE27" s="38"/>
      <c r="AF27" s="38"/>
      <c r="AG27" s="38"/>
      <c r="AH27" s="38"/>
      <c r="AI27" s="38"/>
      <c r="AJ27" s="38"/>
      <c r="AK27" s="38"/>
      <c r="AL27" s="38"/>
      <c r="AM27" s="38"/>
    </row>
    <row r="28" spans="1:39" x14ac:dyDescent="0.2">
      <c r="A28" s="259"/>
      <c r="B28" s="257"/>
      <c r="C28" s="257"/>
      <c r="D28" s="257"/>
      <c r="E28" s="257"/>
      <c r="F28" s="257"/>
      <c r="G28" s="257"/>
      <c r="H28" s="257"/>
      <c r="I28" s="257"/>
      <c r="J28" s="257"/>
      <c r="K28" s="257"/>
      <c r="L28" s="257"/>
      <c r="M28" s="257"/>
      <c r="N28" s="257"/>
      <c r="O28" s="257"/>
      <c r="P28" s="257"/>
      <c r="Q28" s="257"/>
      <c r="R28" s="257"/>
      <c r="S28" s="257"/>
      <c r="T28" s="259"/>
      <c r="U28" s="259"/>
      <c r="V28" s="259"/>
      <c r="W28" s="259"/>
      <c r="X28" s="257"/>
      <c r="Y28" s="257"/>
      <c r="Z28" s="38"/>
      <c r="AA28" s="38"/>
      <c r="AB28" s="38"/>
      <c r="AC28" s="38"/>
      <c r="AD28" s="38"/>
      <c r="AE28" s="38"/>
      <c r="AF28" s="38"/>
      <c r="AG28" s="38"/>
      <c r="AH28" s="38"/>
      <c r="AI28" s="38"/>
      <c r="AJ28" s="38"/>
      <c r="AK28" s="38"/>
      <c r="AL28" s="38"/>
      <c r="AM28" s="38"/>
    </row>
    <row r="29" spans="1:39" x14ac:dyDescent="0.2">
      <c r="A29" s="66"/>
      <c r="B29" s="66"/>
      <c r="C29" s="66"/>
      <c r="D29" s="66"/>
      <c r="E29" s="66"/>
      <c r="F29" s="66"/>
      <c r="G29" s="66"/>
      <c r="H29" s="66"/>
      <c r="I29" s="66"/>
      <c r="J29" s="66"/>
      <c r="K29" s="66"/>
      <c r="L29" s="66"/>
      <c r="M29" s="66"/>
      <c r="N29" s="66"/>
      <c r="O29" s="66"/>
      <c r="P29" s="66"/>
      <c r="Q29" s="66"/>
      <c r="R29" s="66"/>
      <c r="S29" s="66"/>
      <c r="T29" s="66"/>
      <c r="U29" s="66"/>
      <c r="V29" s="66"/>
      <c r="W29" s="66"/>
      <c r="X29" s="66"/>
      <c r="Y29" s="66"/>
      <c r="Z29" s="18"/>
      <c r="AA29" s="18"/>
      <c r="AB29" s="18"/>
      <c r="AC29" s="18"/>
      <c r="AD29" s="18"/>
      <c r="AE29" s="18"/>
      <c r="AF29" s="18"/>
      <c r="AG29" s="18"/>
      <c r="AH29" s="18"/>
      <c r="AI29" s="18"/>
      <c r="AJ29" s="18"/>
      <c r="AK29" s="18"/>
      <c r="AL29" s="18"/>
      <c r="AM29" s="18"/>
    </row>
    <row r="30" spans="1:39" x14ac:dyDescent="0.2">
      <c r="A30" s="77"/>
      <c r="B30" s="66"/>
      <c r="C30" s="66"/>
      <c r="D30" s="66"/>
      <c r="E30" s="66"/>
      <c r="F30" s="66"/>
      <c r="G30" s="66"/>
      <c r="H30" s="66"/>
      <c r="I30" s="66"/>
      <c r="J30" s="66"/>
      <c r="K30" s="66"/>
      <c r="L30" s="66"/>
      <c r="M30" s="66"/>
      <c r="N30" s="66"/>
      <c r="O30" s="66"/>
      <c r="P30" s="66"/>
      <c r="Q30" s="66"/>
      <c r="R30" s="66"/>
      <c r="S30" s="66"/>
      <c r="T30" s="66"/>
      <c r="U30" s="66"/>
      <c r="V30" s="66"/>
      <c r="W30" s="66"/>
      <c r="X30" s="66"/>
      <c r="Y30" s="66"/>
      <c r="Z30" s="18"/>
      <c r="AA30" s="18"/>
      <c r="AB30" s="18"/>
      <c r="AC30" s="18"/>
      <c r="AD30" s="18"/>
      <c r="AE30" s="18"/>
      <c r="AF30" s="18"/>
      <c r="AG30" s="18"/>
      <c r="AH30" s="18"/>
      <c r="AI30" s="18"/>
      <c r="AJ30" s="18"/>
      <c r="AK30" s="18"/>
      <c r="AL30" s="18"/>
      <c r="AM30" s="18"/>
    </row>
    <row r="31" spans="1:39" x14ac:dyDescent="0.2">
      <c r="A31" s="77"/>
      <c r="B31" s="66"/>
      <c r="C31" s="66"/>
      <c r="D31" s="66"/>
      <c r="E31" s="66"/>
      <c r="F31" s="66"/>
      <c r="G31" s="66"/>
      <c r="H31" s="66"/>
      <c r="I31" s="66"/>
      <c r="J31" s="66"/>
      <c r="K31" s="66"/>
      <c r="L31" s="66"/>
      <c r="M31" s="66"/>
      <c r="N31" s="66"/>
      <c r="O31" s="66"/>
      <c r="P31" s="66"/>
      <c r="Q31" s="66"/>
      <c r="R31" s="66"/>
      <c r="S31" s="66"/>
      <c r="T31" s="66"/>
      <c r="U31" s="66"/>
      <c r="V31" s="66"/>
      <c r="W31" s="66"/>
      <c r="X31" s="66"/>
      <c r="Y31" s="66"/>
      <c r="Z31" s="18"/>
      <c r="AA31" s="18"/>
      <c r="AB31" s="18"/>
      <c r="AC31" s="18"/>
      <c r="AD31" s="18"/>
      <c r="AE31" s="18"/>
      <c r="AF31" s="18"/>
      <c r="AG31" s="18"/>
      <c r="AH31" s="18"/>
      <c r="AI31" s="18"/>
      <c r="AJ31" s="18"/>
      <c r="AK31" s="18"/>
      <c r="AL31" s="18"/>
      <c r="AM31" s="18"/>
    </row>
    <row r="32" spans="1:39" x14ac:dyDescent="0.2">
      <c r="A32" s="77"/>
      <c r="B32" s="66"/>
      <c r="C32" s="66"/>
      <c r="D32" s="66"/>
      <c r="E32" s="66"/>
      <c r="F32" s="66"/>
      <c r="G32" s="66"/>
      <c r="H32" s="66"/>
      <c r="I32" s="66"/>
      <c r="J32" s="66"/>
      <c r="K32" s="66"/>
      <c r="L32" s="66"/>
      <c r="M32" s="66"/>
      <c r="N32" s="66"/>
      <c r="O32" s="66"/>
      <c r="P32" s="66"/>
      <c r="Q32" s="66"/>
      <c r="R32" s="66"/>
      <c r="S32" s="66"/>
      <c r="T32" s="66"/>
      <c r="U32" s="66"/>
      <c r="V32" s="66"/>
      <c r="W32" s="66"/>
      <c r="X32" s="66"/>
      <c r="Y32" s="66"/>
      <c r="Z32" s="18"/>
      <c r="AA32" s="18"/>
      <c r="AB32" s="18"/>
      <c r="AC32" s="18"/>
      <c r="AD32" s="18"/>
      <c r="AE32" s="18"/>
      <c r="AF32" s="18"/>
      <c r="AG32" s="18"/>
      <c r="AH32" s="18"/>
      <c r="AI32" s="18"/>
      <c r="AJ32" s="18"/>
      <c r="AK32" s="18"/>
      <c r="AL32" s="18"/>
      <c r="AM32" s="18"/>
    </row>
    <row r="33" spans="1:39" x14ac:dyDescent="0.2">
      <c r="A33" s="93"/>
      <c r="B33" s="66"/>
      <c r="C33" s="66"/>
      <c r="D33" s="66"/>
      <c r="E33" s="66"/>
      <c r="F33" s="66"/>
      <c r="G33" s="66"/>
      <c r="H33" s="66"/>
      <c r="I33" s="66"/>
      <c r="J33" s="66"/>
      <c r="K33" s="66"/>
      <c r="L33" s="66"/>
      <c r="M33" s="66"/>
      <c r="N33" s="66"/>
      <c r="O33" s="66"/>
      <c r="P33" s="66"/>
      <c r="Q33" s="66"/>
      <c r="R33" s="66"/>
      <c r="S33" s="66"/>
      <c r="T33" s="66"/>
      <c r="U33" s="66"/>
      <c r="V33" s="66"/>
      <c r="W33" s="66"/>
      <c r="X33" s="66"/>
      <c r="Y33" s="66"/>
      <c r="Z33" s="18"/>
      <c r="AA33" s="18"/>
      <c r="AB33" s="18"/>
      <c r="AC33" s="18"/>
      <c r="AD33" s="18"/>
      <c r="AE33" s="18"/>
      <c r="AF33" s="18"/>
      <c r="AG33" s="18"/>
      <c r="AH33" s="18"/>
      <c r="AI33" s="18"/>
      <c r="AJ33" s="18"/>
      <c r="AK33" s="18"/>
      <c r="AL33" s="18"/>
      <c r="AM33" s="18"/>
    </row>
    <row r="34" spans="1:39" x14ac:dyDescent="0.2">
      <c r="A34" s="77"/>
      <c r="B34" s="66"/>
      <c r="C34" s="66"/>
      <c r="D34" s="66"/>
      <c r="E34" s="66"/>
      <c r="F34" s="66"/>
      <c r="G34" s="66"/>
      <c r="H34" s="66"/>
      <c r="I34" s="66"/>
      <c r="J34" s="66"/>
      <c r="K34" s="66"/>
      <c r="L34" s="66"/>
      <c r="M34" s="66"/>
      <c r="N34" s="66"/>
      <c r="O34" s="66"/>
      <c r="P34" s="66"/>
      <c r="Q34" s="66"/>
      <c r="R34" s="66"/>
      <c r="S34" s="66"/>
      <c r="T34" s="66"/>
      <c r="U34" s="66"/>
      <c r="V34" s="66"/>
      <c r="W34" s="66"/>
      <c r="X34" s="66"/>
      <c r="Y34" s="66"/>
      <c r="Z34" s="18"/>
      <c r="AA34" s="18"/>
      <c r="AB34" s="18"/>
      <c r="AC34" s="18"/>
      <c r="AD34" s="18"/>
      <c r="AE34" s="18"/>
      <c r="AF34" s="18"/>
      <c r="AG34" s="18"/>
      <c r="AH34" s="18"/>
      <c r="AI34" s="18"/>
      <c r="AJ34" s="18"/>
      <c r="AK34" s="18"/>
      <c r="AL34" s="18"/>
      <c r="AM34" s="18"/>
    </row>
    <row r="35" spans="1:39" x14ac:dyDescent="0.2">
      <c r="A35" s="77"/>
      <c r="B35" s="66"/>
      <c r="C35" s="66"/>
      <c r="D35" s="66"/>
      <c r="E35" s="66"/>
      <c r="F35" s="66"/>
      <c r="G35" s="66"/>
      <c r="H35" s="66"/>
      <c r="I35" s="66"/>
      <c r="J35" s="66"/>
      <c r="K35" s="66"/>
      <c r="L35" s="66"/>
      <c r="M35" s="66"/>
      <c r="N35" s="66"/>
      <c r="O35" s="66"/>
      <c r="P35" s="66"/>
      <c r="Q35" s="66"/>
      <c r="R35" s="66"/>
      <c r="S35" s="66"/>
      <c r="T35" s="66"/>
      <c r="U35" s="66"/>
      <c r="V35" s="66"/>
      <c r="W35" s="66"/>
      <c r="X35" s="66"/>
      <c r="Y35" s="66"/>
      <c r="Z35" s="18"/>
      <c r="AA35" s="18"/>
      <c r="AB35" s="18"/>
      <c r="AC35" s="18"/>
      <c r="AD35" s="18"/>
      <c r="AE35" s="18"/>
      <c r="AF35" s="18"/>
      <c r="AG35" s="18"/>
      <c r="AH35" s="18"/>
      <c r="AI35" s="18"/>
      <c r="AJ35" s="18"/>
      <c r="AK35" s="18"/>
      <c r="AL35" s="18"/>
      <c r="AM35" s="18"/>
    </row>
    <row r="36" spans="1:39" x14ac:dyDescent="0.2">
      <c r="A36" s="77"/>
      <c r="B36" s="66"/>
      <c r="C36" s="66"/>
      <c r="D36" s="66"/>
      <c r="E36" s="66"/>
      <c r="F36" s="66"/>
      <c r="G36" s="66"/>
      <c r="H36" s="66"/>
      <c r="I36" s="66"/>
      <c r="J36" s="66"/>
      <c r="K36" s="66"/>
      <c r="L36" s="66"/>
      <c r="M36" s="66"/>
      <c r="N36" s="66"/>
      <c r="O36" s="66"/>
      <c r="P36" s="66"/>
      <c r="Q36" s="66"/>
      <c r="R36" s="66"/>
      <c r="S36" s="66"/>
      <c r="T36" s="66"/>
      <c r="U36" s="66"/>
      <c r="V36" s="66"/>
      <c r="W36" s="66"/>
      <c r="X36" s="66"/>
      <c r="Y36" s="66"/>
      <c r="Z36" s="18"/>
      <c r="AA36" s="18"/>
      <c r="AB36" s="18"/>
      <c r="AC36" s="18"/>
      <c r="AD36" s="18"/>
      <c r="AE36" s="18"/>
      <c r="AF36" s="18"/>
      <c r="AG36" s="18"/>
      <c r="AH36" s="18"/>
      <c r="AI36" s="18"/>
      <c r="AJ36" s="18"/>
      <c r="AK36" s="18"/>
      <c r="AL36" s="18"/>
      <c r="AM36" s="18"/>
    </row>
    <row r="37" spans="1:39" x14ac:dyDescent="0.2">
      <c r="A37" s="77"/>
      <c r="B37" s="66"/>
      <c r="C37" s="66"/>
      <c r="D37" s="66"/>
      <c r="E37" s="66"/>
      <c r="F37" s="66"/>
      <c r="G37" s="66"/>
      <c r="H37" s="66"/>
      <c r="I37" s="66"/>
      <c r="J37" s="66"/>
      <c r="K37" s="66"/>
      <c r="L37" s="66"/>
      <c r="M37" s="66"/>
      <c r="N37" s="66"/>
      <c r="O37" s="66"/>
      <c r="P37" s="66"/>
      <c r="Q37" s="66"/>
      <c r="R37" s="66"/>
      <c r="S37" s="66"/>
      <c r="T37" s="66"/>
      <c r="U37" s="66"/>
      <c r="V37" s="66"/>
      <c r="W37" s="66"/>
      <c r="X37" s="66"/>
      <c r="Y37" s="66"/>
      <c r="Z37" s="18"/>
      <c r="AA37" s="18"/>
      <c r="AB37" s="18"/>
      <c r="AC37" s="18"/>
      <c r="AD37" s="18"/>
      <c r="AE37" s="18"/>
      <c r="AF37" s="18"/>
      <c r="AG37" s="18"/>
      <c r="AH37" s="18"/>
      <c r="AI37" s="18"/>
      <c r="AJ37" s="18"/>
      <c r="AK37" s="18"/>
      <c r="AL37" s="18"/>
      <c r="AM37" s="18"/>
    </row>
    <row r="38" spans="1:39" x14ac:dyDescent="0.2">
      <c r="A38" s="77"/>
      <c r="B38" s="66"/>
      <c r="C38" s="66"/>
      <c r="D38" s="66"/>
      <c r="E38" s="66"/>
      <c r="F38" s="66"/>
      <c r="G38" s="66"/>
      <c r="H38" s="66"/>
      <c r="I38" s="66"/>
      <c r="J38" s="66"/>
      <c r="K38" s="66"/>
      <c r="L38" s="66"/>
      <c r="M38" s="66"/>
      <c r="N38" s="66"/>
      <c r="O38" s="66"/>
      <c r="P38" s="66"/>
      <c r="Q38" s="66"/>
      <c r="R38" s="66"/>
      <c r="S38" s="66"/>
      <c r="T38" s="66"/>
      <c r="U38" s="66"/>
      <c r="V38" s="66"/>
      <c r="W38" s="66"/>
      <c r="X38" s="66"/>
      <c r="Y38" s="66"/>
      <c r="Z38" s="18"/>
      <c r="AA38" s="18"/>
      <c r="AB38" s="18"/>
      <c r="AC38" s="18"/>
      <c r="AD38" s="18"/>
      <c r="AE38" s="18"/>
      <c r="AF38" s="18"/>
      <c r="AG38" s="18"/>
      <c r="AH38" s="18"/>
      <c r="AI38" s="18"/>
      <c r="AJ38" s="18"/>
      <c r="AK38" s="18"/>
      <c r="AL38" s="18"/>
      <c r="AM38" s="18"/>
    </row>
    <row r="39" spans="1:39" x14ac:dyDescent="0.2">
      <c r="A39" s="77"/>
      <c r="B39" s="66"/>
      <c r="C39" s="66"/>
      <c r="D39" s="66"/>
      <c r="E39" s="66"/>
      <c r="F39" s="66"/>
      <c r="G39" s="66"/>
      <c r="H39" s="66"/>
      <c r="I39" s="66"/>
      <c r="J39" s="66"/>
      <c r="K39" s="66"/>
      <c r="L39" s="66"/>
      <c r="M39" s="66"/>
      <c r="N39" s="66"/>
      <c r="O39" s="66"/>
      <c r="P39" s="66"/>
      <c r="Q39" s="66"/>
      <c r="R39" s="66"/>
      <c r="S39" s="66"/>
      <c r="T39" s="66"/>
      <c r="U39" s="66"/>
      <c r="V39" s="66"/>
      <c r="W39" s="66"/>
      <c r="X39" s="66"/>
      <c r="Y39" s="66"/>
      <c r="Z39" s="18"/>
      <c r="AA39" s="18"/>
      <c r="AB39" s="18"/>
      <c r="AC39" s="18"/>
      <c r="AD39" s="18"/>
      <c r="AE39" s="18"/>
      <c r="AF39" s="18"/>
      <c r="AG39" s="18"/>
      <c r="AH39" s="18"/>
      <c r="AI39" s="18"/>
      <c r="AJ39" s="18"/>
      <c r="AK39" s="18"/>
      <c r="AL39" s="18"/>
      <c r="AM39" s="18"/>
    </row>
    <row r="40" spans="1:39" x14ac:dyDescent="0.2">
      <c r="A40" s="77"/>
      <c r="B40" s="66"/>
      <c r="C40" s="66"/>
      <c r="D40" s="66"/>
      <c r="E40" s="66"/>
      <c r="F40" s="66"/>
      <c r="G40" s="66"/>
      <c r="H40" s="66"/>
      <c r="I40" s="66"/>
      <c r="J40" s="66"/>
      <c r="K40" s="66"/>
      <c r="L40" s="66"/>
      <c r="M40" s="66"/>
      <c r="N40" s="66"/>
      <c r="O40" s="66"/>
      <c r="P40" s="66"/>
      <c r="Q40" s="66"/>
      <c r="R40" s="66"/>
      <c r="S40" s="66"/>
      <c r="T40" s="66"/>
      <c r="U40" s="66"/>
      <c r="V40" s="66"/>
      <c r="W40" s="66"/>
      <c r="X40" s="66"/>
      <c r="Y40" s="66"/>
      <c r="Z40" s="18"/>
      <c r="AA40" s="18"/>
      <c r="AB40" s="18"/>
      <c r="AC40" s="18"/>
      <c r="AD40" s="18"/>
      <c r="AE40" s="18"/>
      <c r="AF40" s="18"/>
      <c r="AG40" s="18"/>
      <c r="AH40" s="18"/>
      <c r="AI40" s="18"/>
      <c r="AJ40" s="18"/>
      <c r="AK40" s="18"/>
      <c r="AL40" s="18"/>
      <c r="AM40" s="18"/>
    </row>
    <row r="41" spans="1:39" x14ac:dyDescent="0.2">
      <c r="A41" s="77"/>
      <c r="B41" s="66"/>
      <c r="C41" s="66"/>
      <c r="D41" s="66"/>
      <c r="E41" s="66"/>
      <c r="F41" s="66"/>
      <c r="G41" s="66"/>
      <c r="H41" s="66"/>
      <c r="I41" s="66"/>
      <c r="J41" s="66"/>
      <c r="K41" s="66"/>
      <c r="L41" s="66"/>
      <c r="M41" s="66"/>
      <c r="N41" s="66"/>
      <c r="O41" s="66"/>
      <c r="P41" s="66"/>
      <c r="Q41" s="66"/>
      <c r="R41" s="66"/>
      <c r="S41" s="66"/>
      <c r="T41" s="66"/>
      <c r="U41" s="66"/>
      <c r="V41" s="66"/>
      <c r="W41" s="66"/>
      <c r="X41" s="66"/>
      <c r="Y41" s="66"/>
      <c r="Z41" s="18"/>
      <c r="AA41" s="18"/>
      <c r="AB41" s="18"/>
      <c r="AC41" s="18"/>
      <c r="AD41" s="18"/>
      <c r="AE41" s="18"/>
      <c r="AF41" s="18"/>
      <c r="AG41" s="18"/>
      <c r="AH41" s="18"/>
      <c r="AI41" s="18"/>
      <c r="AJ41" s="18"/>
      <c r="AK41" s="18"/>
      <c r="AL41" s="18"/>
      <c r="AM41" s="18"/>
    </row>
    <row r="42" spans="1:39" x14ac:dyDescent="0.2">
      <c r="A42" s="77"/>
      <c r="B42" s="66"/>
      <c r="C42" s="66"/>
      <c r="D42" s="66"/>
      <c r="E42" s="66"/>
      <c r="F42" s="66"/>
      <c r="G42" s="66"/>
      <c r="H42" s="66"/>
      <c r="I42" s="66"/>
      <c r="J42" s="66"/>
      <c r="K42" s="66"/>
      <c r="L42" s="66"/>
      <c r="M42" s="66"/>
      <c r="N42" s="66"/>
      <c r="O42" s="66"/>
      <c r="P42" s="66"/>
      <c r="Q42" s="66"/>
      <c r="R42" s="66"/>
      <c r="S42" s="66"/>
      <c r="T42" s="66"/>
      <c r="U42" s="66"/>
      <c r="V42" s="66"/>
      <c r="W42" s="66"/>
      <c r="X42" s="66"/>
      <c r="Y42" s="66"/>
      <c r="Z42" s="18"/>
      <c r="AA42" s="18"/>
      <c r="AB42" s="18"/>
      <c r="AC42" s="18"/>
      <c r="AD42" s="18"/>
      <c r="AE42" s="18"/>
      <c r="AF42" s="18"/>
      <c r="AG42" s="18"/>
      <c r="AH42" s="18"/>
      <c r="AI42" s="18"/>
      <c r="AJ42" s="18"/>
      <c r="AK42" s="18"/>
      <c r="AL42" s="18"/>
      <c r="AM42" s="18"/>
    </row>
    <row r="43" spans="1:39" x14ac:dyDescent="0.2">
      <c r="A43" s="77"/>
      <c r="B43" s="66"/>
      <c r="C43" s="66"/>
      <c r="D43" s="66"/>
      <c r="E43" s="66"/>
      <c r="F43" s="66"/>
      <c r="G43" s="66"/>
      <c r="H43" s="66"/>
      <c r="I43" s="66"/>
      <c r="J43" s="66"/>
      <c r="K43" s="66"/>
      <c r="L43" s="66"/>
      <c r="M43" s="66"/>
      <c r="N43" s="66"/>
      <c r="O43" s="66"/>
      <c r="P43" s="66"/>
      <c r="Q43" s="66"/>
      <c r="R43" s="66"/>
      <c r="S43" s="66"/>
      <c r="T43" s="66"/>
      <c r="U43" s="66"/>
      <c r="V43" s="66"/>
      <c r="W43" s="66"/>
      <c r="X43" s="66"/>
      <c r="Y43" s="66"/>
      <c r="Z43" s="18"/>
      <c r="AA43" s="18"/>
      <c r="AB43" s="18"/>
      <c r="AC43" s="18"/>
      <c r="AD43" s="18"/>
      <c r="AE43" s="18"/>
      <c r="AF43" s="18"/>
      <c r="AG43" s="18"/>
      <c r="AH43" s="18"/>
      <c r="AI43" s="18"/>
      <c r="AJ43" s="18"/>
      <c r="AK43" s="18"/>
      <c r="AL43" s="18"/>
      <c r="AM43" s="18"/>
    </row>
    <row r="44" spans="1:39" x14ac:dyDescent="0.2">
      <c r="A44" s="77"/>
      <c r="B44" s="66"/>
      <c r="C44" s="66"/>
      <c r="D44" s="66"/>
      <c r="E44" s="66"/>
      <c r="F44" s="66"/>
      <c r="G44" s="66"/>
      <c r="H44" s="66"/>
      <c r="I44" s="66"/>
      <c r="J44" s="66"/>
      <c r="K44" s="66"/>
      <c r="L44" s="66"/>
      <c r="M44" s="66"/>
      <c r="N44" s="66"/>
      <c r="O44" s="66"/>
      <c r="P44" s="66"/>
      <c r="Q44" s="66"/>
      <c r="R44" s="66"/>
      <c r="S44" s="66"/>
      <c r="T44" s="66"/>
      <c r="U44" s="66"/>
      <c r="V44" s="66"/>
      <c r="W44" s="66"/>
      <c r="X44" s="66"/>
      <c r="Y44" s="66"/>
      <c r="Z44" s="18"/>
      <c r="AA44" s="18"/>
      <c r="AB44" s="18"/>
      <c r="AC44" s="18"/>
      <c r="AD44" s="18"/>
      <c r="AE44" s="18"/>
      <c r="AF44" s="18"/>
      <c r="AG44" s="18"/>
      <c r="AH44" s="18"/>
      <c r="AI44" s="18"/>
      <c r="AJ44" s="18"/>
      <c r="AK44" s="18"/>
      <c r="AL44" s="18"/>
      <c r="AM44" s="18"/>
    </row>
    <row r="45" spans="1:39" x14ac:dyDescent="0.2">
      <c r="A45" s="77"/>
      <c r="B45" s="66"/>
      <c r="C45" s="66"/>
      <c r="D45" s="66"/>
      <c r="E45" s="66"/>
      <c r="F45" s="66"/>
      <c r="G45" s="66"/>
      <c r="H45" s="66"/>
      <c r="I45" s="66"/>
      <c r="J45" s="66"/>
      <c r="K45" s="66"/>
      <c r="L45" s="66"/>
      <c r="M45" s="66"/>
      <c r="N45" s="66"/>
      <c r="O45" s="66"/>
      <c r="P45" s="66"/>
      <c r="Q45" s="66"/>
      <c r="R45" s="66"/>
      <c r="S45" s="66"/>
      <c r="T45" s="66"/>
      <c r="U45" s="66"/>
      <c r="V45" s="66"/>
      <c r="W45" s="66"/>
      <c r="X45" s="66"/>
      <c r="Y45" s="66"/>
      <c r="Z45" s="18"/>
      <c r="AA45" s="18"/>
      <c r="AB45" s="18"/>
      <c r="AC45" s="18"/>
      <c r="AD45" s="18"/>
      <c r="AE45" s="18"/>
      <c r="AF45" s="18"/>
      <c r="AG45" s="18"/>
      <c r="AH45" s="18"/>
      <c r="AI45" s="18"/>
      <c r="AJ45" s="18"/>
      <c r="AK45" s="18"/>
      <c r="AL45" s="18"/>
      <c r="AM45" s="18"/>
    </row>
    <row r="46" spans="1:39" x14ac:dyDescent="0.2">
      <c r="A46" s="77"/>
      <c r="B46" s="66"/>
      <c r="C46" s="66"/>
      <c r="D46" s="66"/>
      <c r="E46" s="66"/>
      <c r="F46" s="66"/>
      <c r="G46" s="66"/>
      <c r="H46" s="66"/>
      <c r="I46" s="66"/>
      <c r="J46" s="66"/>
      <c r="K46" s="66"/>
      <c r="L46" s="66"/>
      <c r="M46" s="66"/>
      <c r="N46" s="66"/>
      <c r="O46" s="66"/>
      <c r="P46" s="66"/>
      <c r="Q46" s="66"/>
      <c r="R46" s="66"/>
      <c r="S46" s="66"/>
      <c r="T46" s="66"/>
      <c r="U46" s="66"/>
      <c r="V46" s="66"/>
      <c r="W46" s="66"/>
      <c r="X46" s="66"/>
      <c r="Y46" s="66"/>
      <c r="Z46" s="18"/>
      <c r="AA46" s="18"/>
      <c r="AB46" s="18"/>
      <c r="AC46" s="18"/>
      <c r="AD46" s="18"/>
      <c r="AE46" s="18"/>
      <c r="AF46" s="18"/>
      <c r="AG46" s="18"/>
      <c r="AH46" s="18"/>
      <c r="AI46" s="18"/>
      <c r="AJ46" s="18"/>
      <c r="AK46" s="18"/>
      <c r="AL46" s="18"/>
      <c r="AM46" s="18"/>
    </row>
    <row r="47" spans="1:39" x14ac:dyDescent="0.2">
      <c r="A47" s="77"/>
      <c r="B47" s="66"/>
      <c r="C47" s="66"/>
      <c r="D47" s="66"/>
      <c r="E47" s="66"/>
      <c r="F47" s="66"/>
      <c r="G47" s="66"/>
      <c r="H47" s="66"/>
      <c r="I47" s="66"/>
      <c r="J47" s="66"/>
      <c r="K47" s="66"/>
      <c r="L47" s="66"/>
      <c r="M47" s="66"/>
      <c r="N47" s="66"/>
      <c r="O47" s="66"/>
      <c r="P47" s="66"/>
      <c r="Q47" s="66"/>
      <c r="R47" s="66"/>
      <c r="S47" s="66"/>
      <c r="T47" s="66"/>
      <c r="U47" s="66"/>
      <c r="V47" s="66"/>
      <c r="W47" s="66"/>
      <c r="X47" s="66"/>
      <c r="Y47" s="66"/>
      <c r="Z47" s="18"/>
      <c r="AA47" s="18"/>
      <c r="AB47" s="18"/>
      <c r="AC47" s="18"/>
      <c r="AD47" s="18"/>
      <c r="AE47" s="18"/>
      <c r="AF47" s="18"/>
      <c r="AG47" s="18"/>
      <c r="AH47" s="18"/>
      <c r="AI47" s="18"/>
      <c r="AJ47" s="18"/>
      <c r="AK47" s="18"/>
      <c r="AL47" s="18"/>
      <c r="AM47" s="18"/>
    </row>
    <row r="48" spans="1:39" x14ac:dyDescent="0.2">
      <c r="A48" s="35"/>
      <c r="B48" s="18"/>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row>
    <row r="49" spans="1:39" x14ac:dyDescent="0.2">
      <c r="A49" s="35"/>
      <c r="B49" s="18"/>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row>
    <row r="50" spans="1:39" x14ac:dyDescent="0.2">
      <c r="A50" s="35"/>
      <c r="B50" s="18"/>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row>
    <row r="51" spans="1:39" x14ac:dyDescent="0.2">
      <c r="A51" s="35"/>
      <c r="B51" s="18"/>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row>
    <row r="52" spans="1:39" x14ac:dyDescent="0.2">
      <c r="A52" s="35"/>
      <c r="B52" s="18"/>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row>
    <row r="53" spans="1:39" x14ac:dyDescent="0.2">
      <c r="A53" s="35"/>
      <c r="B53" s="18"/>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row>
    <row r="54" spans="1:39" x14ac:dyDescent="0.2">
      <c r="A54" s="35"/>
      <c r="B54" s="18"/>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row>
    <row r="55" spans="1:39" x14ac:dyDescent="0.2">
      <c r="A55" s="35"/>
      <c r="B55" s="18"/>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row>
    <row r="56" spans="1:39" x14ac:dyDescent="0.2">
      <c r="A56" s="35"/>
      <c r="B56" s="18"/>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row>
    <row r="57" spans="1:39" x14ac:dyDescent="0.2">
      <c r="A57" s="35"/>
      <c r="B57" s="18"/>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row>
    <row r="58" spans="1:39" x14ac:dyDescent="0.2">
      <c r="A58" s="35"/>
      <c r="B58" s="18"/>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row>
    <row r="59" spans="1:39" x14ac:dyDescent="0.2">
      <c r="A59" s="35"/>
      <c r="B59" s="18"/>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row>
    <row r="60" spans="1:39" x14ac:dyDescent="0.2">
      <c r="A60" s="35"/>
      <c r="B60" s="18"/>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row>
    <row r="61" spans="1:39" x14ac:dyDescent="0.2">
      <c r="A61" s="35"/>
      <c r="B61" s="18"/>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row>
    <row r="62" spans="1:39" x14ac:dyDescent="0.2">
      <c r="A62" s="35"/>
      <c r="B62" s="18"/>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row>
    <row r="63" spans="1:39" x14ac:dyDescent="0.2">
      <c r="A63" s="35"/>
      <c r="B63" s="18"/>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row>
    <row r="64" spans="1:39" x14ac:dyDescent="0.2">
      <c r="A64" s="35"/>
      <c r="B64" s="18"/>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row>
    <row r="65" spans="1:39" x14ac:dyDescent="0.2">
      <c r="A65" s="35"/>
      <c r="B65" s="18"/>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row>
    <row r="66" spans="1:39" x14ac:dyDescent="0.2">
      <c r="A66" s="35"/>
      <c r="B66" s="18"/>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row>
    <row r="67" spans="1:39" x14ac:dyDescent="0.2">
      <c r="A67" s="35"/>
      <c r="B67" s="18"/>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row>
    <row r="68" spans="1:39" x14ac:dyDescent="0.2">
      <c r="A68" s="35"/>
      <c r="B68" s="18"/>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row>
    <row r="69" spans="1:39" x14ac:dyDescent="0.2">
      <c r="A69" s="35"/>
      <c r="B69" s="18"/>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row>
    <row r="70" spans="1:39" x14ac:dyDescent="0.2">
      <c r="A70" s="35"/>
      <c r="B70" s="18"/>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row>
    <row r="71" spans="1:39" x14ac:dyDescent="0.2">
      <c r="A71" s="35"/>
      <c r="B71" s="18"/>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row>
    <row r="72" spans="1:39" x14ac:dyDescent="0.2">
      <c r="A72" s="35"/>
      <c r="B72" s="18"/>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row>
    <row r="73" spans="1:39" x14ac:dyDescent="0.2">
      <c r="A73" s="35"/>
      <c r="B73" s="18"/>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row>
    <row r="74" spans="1:39" x14ac:dyDescent="0.2">
      <c r="A74" s="35"/>
      <c r="B74" s="18"/>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row>
    <row r="75" spans="1:39" x14ac:dyDescent="0.2">
      <c r="A75" s="35"/>
      <c r="B75" s="18"/>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row>
    <row r="76" spans="1:39" x14ac:dyDescent="0.2">
      <c r="A76" s="35"/>
      <c r="B76" s="18"/>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row>
    <row r="77" spans="1:39" x14ac:dyDescent="0.2">
      <c r="A77" s="35"/>
      <c r="B77" s="18"/>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row>
    <row r="78" spans="1:39" x14ac:dyDescent="0.2">
      <c r="A78" s="35"/>
      <c r="B78" s="18"/>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row>
    <row r="79" spans="1:39" x14ac:dyDescent="0.2">
      <c r="A79" s="35"/>
      <c r="B79" s="18"/>
      <c r="C79" s="18"/>
      <c r="D79" s="18"/>
      <c r="E79" s="18"/>
      <c r="F79" s="1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row>
    <row r="80" spans="1:39" x14ac:dyDescent="0.2">
      <c r="A80" s="35"/>
      <c r="B80" s="18"/>
      <c r="C80" s="18"/>
      <c r="D80" s="18"/>
      <c r="E80" s="18"/>
      <c r="F80" s="1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row>
    <row r="81" spans="1:39" x14ac:dyDescent="0.2">
      <c r="A81" s="35"/>
      <c r="B81" s="18"/>
      <c r="C81" s="18"/>
      <c r="D81" s="18"/>
      <c r="E81" s="18"/>
      <c r="F81" s="18"/>
      <c r="G81" s="18"/>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row>
    <row r="82" spans="1:39" x14ac:dyDescent="0.2">
      <c r="A82" s="35"/>
      <c r="B82" s="18"/>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row>
    <row r="83" spans="1:39" x14ac:dyDescent="0.2">
      <c r="A83" s="35"/>
      <c r="B83" s="18"/>
      <c r="C83" s="18"/>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row>
    <row r="84" spans="1:39" x14ac:dyDescent="0.2">
      <c r="A84" s="35"/>
      <c r="B84" s="18"/>
      <c r="C84" s="18"/>
      <c r="D84" s="18"/>
      <c r="E84" s="18"/>
      <c r="F84" s="18"/>
      <c r="G84" s="18"/>
      <c r="H84" s="18"/>
      <c r="I84" s="18"/>
      <c r="J84" s="18"/>
      <c r="K84" s="18"/>
      <c r="L84" s="18"/>
      <c r="M84" s="18"/>
      <c r="N84" s="18"/>
      <c r="O84" s="18"/>
      <c r="P84" s="18"/>
      <c r="Q84" s="18"/>
      <c r="R84" s="18"/>
      <c r="S84" s="18"/>
      <c r="T84" s="18"/>
      <c r="U84" s="18"/>
      <c r="V84" s="18"/>
      <c r="W84" s="18"/>
      <c r="X84" s="18"/>
      <c r="Y84" s="18"/>
      <c r="Z84" s="18"/>
      <c r="AA84" s="18"/>
      <c r="AB84" s="18"/>
      <c r="AC84" s="18"/>
      <c r="AD84" s="18"/>
      <c r="AE84" s="18"/>
      <c r="AF84" s="18"/>
      <c r="AG84" s="18"/>
      <c r="AH84" s="18"/>
      <c r="AI84" s="18"/>
      <c r="AJ84" s="18"/>
      <c r="AK84" s="18"/>
      <c r="AL84" s="18"/>
      <c r="AM84" s="18"/>
    </row>
    <row r="85" spans="1:39" x14ac:dyDescent="0.2">
      <c r="A85" s="35"/>
      <c r="B85" s="18"/>
      <c r="C85" s="18"/>
      <c r="D85" s="18"/>
      <c r="E85" s="18"/>
      <c r="F85" s="18"/>
      <c r="G85" s="18"/>
      <c r="H85" s="18"/>
      <c r="I85" s="18"/>
      <c r="J85" s="18"/>
      <c r="K85" s="18"/>
      <c r="L85" s="18"/>
      <c r="M85" s="18"/>
      <c r="N85" s="18"/>
      <c r="O85" s="18"/>
      <c r="P85" s="18"/>
      <c r="Q85" s="18"/>
      <c r="R85" s="18"/>
      <c r="S85" s="18"/>
      <c r="T85" s="18"/>
      <c r="U85" s="18"/>
      <c r="V85" s="18"/>
      <c r="W85" s="18"/>
      <c r="X85" s="18"/>
      <c r="Y85" s="18"/>
      <c r="Z85" s="18"/>
      <c r="AA85" s="18"/>
      <c r="AB85" s="18"/>
      <c r="AC85" s="18"/>
      <c r="AD85" s="18"/>
      <c r="AE85" s="18"/>
      <c r="AF85" s="18"/>
      <c r="AG85" s="18"/>
      <c r="AH85" s="18"/>
      <c r="AI85" s="18"/>
      <c r="AJ85" s="18"/>
      <c r="AK85" s="18"/>
      <c r="AL85" s="18"/>
      <c r="AM85" s="18"/>
    </row>
    <row r="86" spans="1:39" x14ac:dyDescent="0.2">
      <c r="A86" s="35"/>
      <c r="B86" s="18"/>
      <c r="C86" s="18"/>
      <c r="D86" s="18"/>
      <c r="E86" s="18"/>
      <c r="F86" s="18"/>
      <c r="G86" s="18"/>
      <c r="H86" s="18"/>
      <c r="I86" s="18"/>
      <c r="J86" s="18"/>
      <c r="K86" s="18"/>
      <c r="L86" s="18"/>
      <c r="M86" s="18"/>
      <c r="N86" s="18"/>
      <c r="O86" s="18"/>
      <c r="P86" s="18"/>
      <c r="Q86" s="18"/>
      <c r="R86" s="18"/>
      <c r="S86" s="18"/>
      <c r="T86" s="18"/>
      <c r="U86" s="18"/>
      <c r="V86" s="18"/>
      <c r="W86" s="18"/>
      <c r="X86" s="18"/>
      <c r="Y86" s="18"/>
      <c r="Z86" s="18"/>
      <c r="AA86" s="18"/>
      <c r="AB86" s="18"/>
      <c r="AC86" s="18"/>
      <c r="AD86" s="18"/>
      <c r="AE86" s="18"/>
      <c r="AF86" s="18"/>
      <c r="AG86" s="18"/>
      <c r="AH86" s="18"/>
      <c r="AI86" s="18"/>
      <c r="AJ86" s="18"/>
      <c r="AK86" s="18"/>
      <c r="AL86" s="18"/>
      <c r="AM86" s="18"/>
    </row>
    <row r="87" spans="1:39" x14ac:dyDescent="0.2">
      <c r="A87" s="35"/>
      <c r="B87" s="18"/>
      <c r="C87" s="18"/>
      <c r="D87" s="18"/>
      <c r="E87" s="18"/>
      <c r="F87" s="18"/>
      <c r="G87" s="18"/>
      <c r="H87" s="18"/>
      <c r="I87" s="18"/>
      <c r="J87" s="18"/>
      <c r="K87" s="18"/>
      <c r="L87" s="18"/>
      <c r="M87" s="18"/>
      <c r="N87" s="18"/>
      <c r="O87" s="18"/>
      <c r="P87" s="18"/>
      <c r="Q87" s="18"/>
      <c r="R87" s="18"/>
      <c r="S87" s="18"/>
      <c r="T87" s="18"/>
      <c r="U87" s="18"/>
      <c r="V87" s="18"/>
      <c r="W87" s="18"/>
      <c r="X87" s="18"/>
      <c r="Y87" s="18"/>
      <c r="Z87" s="18"/>
      <c r="AA87" s="18"/>
      <c r="AB87" s="18"/>
      <c r="AC87" s="18"/>
      <c r="AD87" s="18"/>
      <c r="AE87" s="18"/>
      <c r="AF87" s="18"/>
      <c r="AG87" s="18"/>
      <c r="AH87" s="18"/>
      <c r="AI87" s="18"/>
      <c r="AJ87" s="18"/>
      <c r="AK87" s="18"/>
      <c r="AL87" s="18"/>
      <c r="AM87" s="18"/>
    </row>
    <row r="88" spans="1:39" x14ac:dyDescent="0.2">
      <c r="A88" s="35"/>
      <c r="B88" s="18"/>
      <c r="C88" s="18"/>
      <c r="D88" s="18"/>
      <c r="E88" s="18"/>
      <c r="F88" s="18"/>
      <c r="G88" s="18"/>
      <c r="H88" s="18"/>
      <c r="I88" s="18"/>
      <c r="J88" s="18"/>
      <c r="K88" s="18"/>
      <c r="L88" s="18"/>
      <c r="M88" s="18"/>
      <c r="N88" s="18"/>
      <c r="O88" s="18"/>
      <c r="P88" s="18"/>
      <c r="Q88" s="18"/>
      <c r="R88" s="18"/>
      <c r="S88" s="18"/>
      <c r="T88" s="18"/>
      <c r="U88" s="18"/>
      <c r="V88" s="18"/>
      <c r="W88" s="18"/>
      <c r="X88" s="18"/>
      <c r="Y88" s="18"/>
      <c r="Z88" s="18"/>
      <c r="AA88" s="18"/>
      <c r="AB88" s="18"/>
      <c r="AC88" s="18"/>
      <c r="AD88" s="18"/>
      <c r="AE88" s="18"/>
      <c r="AF88" s="18"/>
      <c r="AG88" s="18"/>
      <c r="AH88" s="18"/>
      <c r="AI88" s="18"/>
      <c r="AJ88" s="18"/>
      <c r="AK88" s="18"/>
      <c r="AL88" s="18"/>
      <c r="AM88" s="18"/>
    </row>
    <row r="89" spans="1:39" x14ac:dyDescent="0.2">
      <c r="A89" s="35"/>
      <c r="B89" s="18"/>
      <c r="C89" s="18"/>
      <c r="D89" s="18"/>
      <c r="E89" s="18"/>
      <c r="F89" s="18"/>
      <c r="G89" s="18"/>
      <c r="H89" s="18"/>
      <c r="I89" s="18"/>
      <c r="J89" s="18"/>
      <c r="K89" s="18"/>
      <c r="L89" s="18"/>
      <c r="M89" s="18"/>
      <c r="N89" s="18"/>
      <c r="O89" s="18"/>
      <c r="P89" s="18"/>
      <c r="Q89" s="18"/>
      <c r="R89" s="18"/>
      <c r="S89" s="18"/>
      <c r="T89" s="18"/>
      <c r="U89" s="18"/>
      <c r="V89" s="18"/>
      <c r="W89" s="18"/>
      <c r="X89" s="18"/>
      <c r="Y89" s="18"/>
      <c r="Z89" s="18"/>
      <c r="AA89" s="18"/>
      <c r="AB89" s="18"/>
      <c r="AC89" s="18"/>
      <c r="AD89" s="18"/>
      <c r="AE89" s="18"/>
      <c r="AF89" s="18"/>
      <c r="AG89" s="18"/>
      <c r="AH89" s="18"/>
      <c r="AI89" s="18"/>
      <c r="AJ89" s="18"/>
      <c r="AK89" s="18"/>
      <c r="AL89" s="18"/>
      <c r="AM89" s="18"/>
    </row>
    <row r="90" spans="1:39" x14ac:dyDescent="0.2">
      <c r="A90" s="35"/>
      <c r="B90" s="18"/>
      <c r="C90" s="18"/>
      <c r="D90" s="18"/>
      <c r="E90" s="18"/>
      <c r="F90" s="18"/>
      <c r="G90" s="18"/>
      <c r="H90" s="18"/>
      <c r="I90" s="18"/>
      <c r="J90" s="18"/>
      <c r="K90" s="18"/>
      <c r="L90" s="18"/>
      <c r="M90" s="18"/>
      <c r="N90" s="18"/>
      <c r="O90" s="18"/>
      <c r="P90" s="18"/>
      <c r="Q90" s="18"/>
      <c r="R90" s="18"/>
      <c r="S90" s="18"/>
      <c r="T90" s="18"/>
      <c r="U90" s="18"/>
      <c r="V90" s="18"/>
      <c r="W90" s="18"/>
      <c r="X90" s="18"/>
      <c r="Y90" s="18"/>
      <c r="Z90" s="18"/>
      <c r="AA90" s="18"/>
      <c r="AB90" s="18"/>
      <c r="AC90" s="18"/>
      <c r="AD90" s="18"/>
      <c r="AE90" s="18"/>
      <c r="AF90" s="18"/>
      <c r="AG90" s="18"/>
      <c r="AH90" s="18"/>
      <c r="AI90" s="18"/>
      <c r="AJ90" s="18"/>
      <c r="AK90" s="18"/>
      <c r="AL90" s="18"/>
      <c r="AM90" s="18"/>
    </row>
    <row r="91" spans="1:39" x14ac:dyDescent="0.2">
      <c r="A91" s="35"/>
      <c r="B91" s="18"/>
      <c r="C91" s="18"/>
      <c r="D91" s="18"/>
      <c r="E91" s="18"/>
      <c r="F91" s="18"/>
      <c r="G91" s="18"/>
      <c r="H91" s="18"/>
      <c r="I91" s="18"/>
      <c r="J91" s="18"/>
      <c r="K91" s="18"/>
      <c r="L91" s="18"/>
      <c r="M91" s="18"/>
      <c r="N91" s="18"/>
      <c r="O91" s="18"/>
      <c r="P91" s="18"/>
      <c r="Q91" s="18"/>
      <c r="R91" s="18"/>
      <c r="S91" s="18"/>
      <c r="T91" s="18"/>
      <c r="U91" s="18"/>
      <c r="V91" s="18"/>
      <c r="W91" s="18"/>
      <c r="X91" s="18"/>
      <c r="Y91" s="18"/>
      <c r="Z91" s="18"/>
      <c r="AA91" s="18"/>
      <c r="AB91" s="18"/>
      <c r="AC91" s="18"/>
      <c r="AD91" s="18"/>
      <c r="AE91" s="18"/>
      <c r="AF91" s="18"/>
      <c r="AG91" s="18"/>
      <c r="AH91" s="18"/>
      <c r="AI91" s="18"/>
      <c r="AJ91" s="18"/>
      <c r="AK91" s="18"/>
      <c r="AL91" s="18"/>
      <c r="AM91" s="18"/>
    </row>
    <row r="92" spans="1:39" x14ac:dyDescent="0.2">
      <c r="A92" s="35"/>
      <c r="B92" s="18"/>
      <c r="C92" s="18"/>
      <c r="D92" s="18"/>
      <c r="E92" s="18"/>
      <c r="F92" s="18"/>
      <c r="G92" s="18"/>
      <c r="H92" s="18"/>
      <c r="I92" s="18"/>
      <c r="J92" s="18"/>
      <c r="K92" s="18"/>
      <c r="L92" s="18"/>
      <c r="M92" s="18"/>
      <c r="N92" s="18"/>
      <c r="O92" s="18"/>
      <c r="P92" s="18"/>
      <c r="Q92" s="18"/>
      <c r="R92" s="18"/>
      <c r="S92" s="18"/>
      <c r="T92" s="18"/>
      <c r="U92" s="18"/>
      <c r="V92" s="18"/>
      <c r="W92" s="18"/>
      <c r="X92" s="18"/>
      <c r="Y92" s="18"/>
      <c r="Z92" s="18"/>
      <c r="AA92" s="18"/>
      <c r="AB92" s="18"/>
      <c r="AC92" s="18"/>
      <c r="AD92" s="18"/>
      <c r="AE92" s="18"/>
      <c r="AF92" s="18"/>
      <c r="AG92" s="18"/>
      <c r="AH92" s="18"/>
      <c r="AI92" s="18"/>
      <c r="AJ92" s="18"/>
      <c r="AK92" s="18"/>
      <c r="AL92" s="18"/>
      <c r="AM92" s="18"/>
    </row>
    <row r="93" spans="1:39" x14ac:dyDescent="0.2">
      <c r="A93" s="35"/>
      <c r="B93" s="18"/>
      <c r="C93" s="18"/>
      <c r="D93" s="18"/>
      <c r="E93" s="18"/>
      <c r="F93" s="18"/>
      <c r="G93" s="18"/>
      <c r="H93" s="18"/>
      <c r="I93" s="18"/>
      <c r="J93" s="18"/>
      <c r="K93" s="18"/>
      <c r="L93" s="18"/>
      <c r="M93" s="18"/>
      <c r="N93" s="18"/>
      <c r="O93" s="18"/>
      <c r="P93" s="18"/>
      <c r="Q93" s="18"/>
      <c r="R93" s="18"/>
      <c r="S93" s="18"/>
      <c r="T93" s="18"/>
      <c r="U93" s="18"/>
      <c r="V93" s="18"/>
      <c r="W93" s="18"/>
      <c r="X93" s="18"/>
      <c r="Y93" s="18"/>
      <c r="Z93" s="18"/>
      <c r="AA93" s="18"/>
      <c r="AB93" s="18"/>
      <c r="AC93" s="18"/>
      <c r="AD93" s="18"/>
      <c r="AE93" s="18"/>
      <c r="AF93" s="18"/>
      <c r="AG93" s="18"/>
      <c r="AH93" s="18"/>
      <c r="AI93" s="18"/>
      <c r="AJ93" s="18"/>
      <c r="AK93" s="18"/>
      <c r="AL93" s="18"/>
      <c r="AM93" s="18"/>
    </row>
    <row r="94" spans="1:39" x14ac:dyDescent="0.2">
      <c r="A94" s="35"/>
      <c r="B94" s="18"/>
      <c r="C94" s="18"/>
      <c r="D94" s="18"/>
      <c r="E94" s="18"/>
      <c r="F94" s="18"/>
      <c r="G94" s="18"/>
      <c r="H94" s="18"/>
      <c r="I94" s="18"/>
      <c r="J94" s="18"/>
      <c r="K94" s="18"/>
      <c r="L94" s="18"/>
      <c r="M94" s="18"/>
      <c r="N94" s="18"/>
      <c r="O94" s="18"/>
      <c r="P94" s="18"/>
      <c r="Q94" s="18"/>
      <c r="R94" s="18"/>
      <c r="S94" s="18"/>
      <c r="T94" s="18"/>
      <c r="U94" s="18"/>
      <c r="V94" s="18"/>
      <c r="W94" s="18"/>
      <c r="X94" s="18"/>
      <c r="Y94" s="18"/>
      <c r="Z94" s="18"/>
      <c r="AA94" s="18"/>
      <c r="AB94" s="18"/>
      <c r="AC94" s="18"/>
      <c r="AD94" s="18"/>
      <c r="AE94" s="18"/>
      <c r="AF94" s="18"/>
      <c r="AG94" s="18"/>
      <c r="AH94" s="18"/>
      <c r="AI94" s="18"/>
      <c r="AJ94" s="18"/>
      <c r="AK94" s="18"/>
      <c r="AL94" s="18"/>
      <c r="AM94" s="18"/>
    </row>
  </sheetData>
  <mergeCells count="6">
    <mergeCell ref="A28:Y28"/>
    <mergeCell ref="C6:I6"/>
    <mergeCell ref="K6:Q6"/>
    <mergeCell ref="S6:Y6"/>
    <mergeCell ref="A26:Y26"/>
    <mergeCell ref="A27:Y27"/>
  </mergeCells>
  <pageMargins left="0.25" right="0.25" top="0.5" bottom="0.5" header="0" footer="0.25"/>
  <pageSetup scale="72" orientation="landscape"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Z100"/>
  <sheetViews>
    <sheetView workbookViewId="0">
      <selection activeCell="C8" sqref="C8"/>
    </sheetView>
  </sheetViews>
  <sheetFormatPr defaultColWidth="21.5" defaultRowHeight="12.75" x14ac:dyDescent="0.2"/>
  <cols>
    <col min="1" max="1" width="69.33203125" bestFit="1" customWidth="1"/>
    <col min="2" max="2" width="0.6640625" customWidth="1"/>
    <col min="3" max="3" width="10.6640625" bestFit="1" customWidth="1"/>
    <col min="4" max="4" width="0.6640625" customWidth="1"/>
    <col min="5" max="5" width="10.6640625" bestFit="1" customWidth="1"/>
    <col min="6" max="6" width="0.6640625" customWidth="1"/>
    <col min="7" max="7" width="10.6640625" bestFit="1" customWidth="1"/>
    <col min="8" max="8" width="0.6640625" customWidth="1"/>
    <col min="9" max="9" width="10.6640625" bestFit="1" customWidth="1"/>
    <col min="10" max="10" width="0.6640625" customWidth="1"/>
    <col min="11" max="11" width="10.6640625" bestFit="1" customWidth="1"/>
    <col min="12" max="12" width="0.6640625" customWidth="1"/>
    <col min="13" max="13" width="10.6640625" bestFit="1" customWidth="1"/>
    <col min="14" max="14" width="0.6640625" customWidth="1"/>
    <col min="15" max="15" width="10.6640625" bestFit="1" customWidth="1"/>
    <col min="16" max="16" width="0.6640625" customWidth="1"/>
    <col min="17" max="17" width="10.6640625" bestFit="1" customWidth="1"/>
    <col min="18" max="18" width="0.6640625" customWidth="1"/>
    <col min="19" max="19" width="10.6640625" bestFit="1" customWidth="1"/>
    <col min="20" max="20" width="0.6640625" customWidth="1"/>
    <col min="21" max="21" width="10.6640625" bestFit="1" customWidth="1"/>
    <col min="22" max="22" width="0.6640625" customWidth="1"/>
    <col min="23" max="23" width="10.6640625" bestFit="1" customWidth="1"/>
    <col min="24" max="24" width="0.6640625" customWidth="1"/>
    <col min="25" max="25" width="10.6640625" bestFit="1" customWidth="1"/>
    <col min="26" max="26" width="4.5" bestFit="1" customWidth="1"/>
  </cols>
  <sheetData>
    <row r="1" spans="1:26" x14ac:dyDescent="0.2">
      <c r="A1" s="66"/>
      <c r="B1" s="66"/>
      <c r="C1" s="66"/>
      <c r="D1" s="66"/>
      <c r="E1" s="66"/>
      <c r="F1" s="66"/>
      <c r="G1" s="66"/>
      <c r="H1" s="66"/>
      <c r="I1" s="66"/>
      <c r="J1" s="66"/>
      <c r="K1" s="66"/>
      <c r="L1" s="66"/>
      <c r="M1" s="66"/>
      <c r="N1" s="66"/>
      <c r="O1" s="66"/>
      <c r="P1" s="66"/>
      <c r="Q1" s="66"/>
      <c r="R1" s="93"/>
      <c r="S1" s="66"/>
      <c r="T1" s="93"/>
      <c r="U1" s="66"/>
      <c r="V1" s="66"/>
      <c r="W1" s="66"/>
      <c r="X1" s="66"/>
      <c r="Y1" s="66"/>
      <c r="Z1" s="18"/>
    </row>
    <row r="2" spans="1:26" x14ac:dyDescent="0.2">
      <c r="A2" s="84" t="s">
        <v>21</v>
      </c>
      <c r="B2" s="66"/>
      <c r="C2" s="77"/>
      <c r="D2" s="77"/>
      <c r="E2" s="77"/>
      <c r="F2" s="77"/>
      <c r="G2" s="77"/>
      <c r="H2" s="66"/>
      <c r="I2" s="66"/>
      <c r="J2" s="66"/>
      <c r="K2" s="66"/>
      <c r="L2" s="66"/>
      <c r="M2" s="66"/>
      <c r="N2" s="66"/>
      <c r="O2" s="66"/>
      <c r="P2" s="66"/>
      <c r="Q2" s="66"/>
      <c r="R2" s="93"/>
      <c r="S2" s="66"/>
      <c r="T2" s="93"/>
      <c r="U2" s="72"/>
      <c r="V2" s="72"/>
      <c r="W2" s="72"/>
      <c r="X2" s="72"/>
      <c r="Y2" s="72"/>
      <c r="Z2" s="18"/>
    </row>
    <row r="3" spans="1:26" x14ac:dyDescent="0.2">
      <c r="A3" s="260" t="s">
        <v>125</v>
      </c>
      <c r="B3" s="257"/>
      <c r="C3" s="257"/>
      <c r="D3" s="257"/>
      <c r="E3" s="257"/>
      <c r="F3" s="257"/>
      <c r="G3" s="257"/>
      <c r="H3" s="257"/>
      <c r="I3" s="257"/>
      <c r="J3" s="257"/>
      <c r="K3" s="257"/>
      <c r="L3" s="257"/>
      <c r="M3" s="257"/>
      <c r="N3" s="257"/>
      <c r="O3" s="257"/>
      <c r="P3" s="257"/>
      <c r="Q3" s="257"/>
      <c r="R3" s="93"/>
      <c r="S3" s="66"/>
      <c r="T3" s="93"/>
      <c r="U3" s="72"/>
      <c r="V3" s="72"/>
      <c r="W3" s="72"/>
      <c r="X3" s="72"/>
      <c r="Y3" s="72"/>
      <c r="Z3" s="18"/>
    </row>
    <row r="4" spans="1:26" x14ac:dyDescent="0.2">
      <c r="A4" s="66"/>
      <c r="B4" s="66"/>
      <c r="C4" s="66"/>
      <c r="D4" s="66"/>
      <c r="E4" s="66"/>
      <c r="F4" s="66"/>
      <c r="G4" s="66"/>
      <c r="H4" s="66"/>
      <c r="I4" s="66"/>
      <c r="J4" s="66"/>
      <c r="K4" s="66"/>
      <c r="L4" s="66"/>
      <c r="M4" s="66"/>
      <c r="N4" s="66"/>
      <c r="O4" s="66"/>
      <c r="P4" s="66"/>
      <c r="Q4" s="66"/>
      <c r="R4" s="93"/>
      <c r="S4" s="66"/>
      <c r="T4" s="93"/>
      <c r="U4" s="66"/>
      <c r="V4" s="66"/>
      <c r="W4" s="66"/>
      <c r="X4" s="66"/>
      <c r="Y4" s="66"/>
      <c r="Z4" s="18"/>
    </row>
    <row r="5" spans="1:26" x14ac:dyDescent="0.2">
      <c r="A5" s="66"/>
      <c r="B5" s="66"/>
      <c r="C5" s="66"/>
      <c r="D5" s="66"/>
      <c r="E5" s="66"/>
      <c r="F5" s="66"/>
      <c r="G5" s="66"/>
      <c r="H5" s="66"/>
      <c r="I5" s="66"/>
      <c r="J5" s="66"/>
      <c r="K5" s="66"/>
      <c r="L5" s="66"/>
      <c r="M5" s="66"/>
      <c r="N5" s="66"/>
      <c r="O5" s="66"/>
      <c r="P5" s="66"/>
      <c r="Q5" s="66"/>
      <c r="R5" s="93"/>
      <c r="S5" s="66"/>
      <c r="T5" s="93"/>
      <c r="U5" s="66"/>
      <c r="V5" s="66"/>
      <c r="W5" s="66"/>
      <c r="X5" s="66"/>
      <c r="Y5" s="66"/>
      <c r="Z5" s="18"/>
    </row>
    <row r="6" spans="1:26" s="78" customFormat="1" x14ac:dyDescent="0.2">
      <c r="A6" s="77"/>
      <c r="B6" s="77"/>
      <c r="C6" s="289" t="s">
        <v>126</v>
      </c>
      <c r="D6" s="262"/>
      <c r="E6" s="262"/>
      <c r="F6" s="262"/>
      <c r="G6" s="262"/>
      <c r="H6" s="262"/>
      <c r="I6" s="262"/>
      <c r="J6" s="77"/>
      <c r="K6" s="289" t="s">
        <v>127</v>
      </c>
      <c r="L6" s="262"/>
      <c r="M6" s="262"/>
      <c r="N6" s="262"/>
      <c r="O6" s="262"/>
      <c r="P6" s="262"/>
      <c r="Q6" s="262"/>
      <c r="R6" s="77"/>
      <c r="S6" s="289" t="s">
        <v>110</v>
      </c>
      <c r="T6" s="260"/>
      <c r="U6" s="289" t="s">
        <v>111</v>
      </c>
      <c r="V6" s="289" t="s">
        <v>111</v>
      </c>
      <c r="W6" s="289" t="s">
        <v>111</v>
      </c>
      <c r="X6" s="289" t="s">
        <v>111</v>
      </c>
      <c r="Y6" s="260"/>
      <c r="Z6" s="77"/>
    </row>
    <row r="7" spans="1:26" s="78" customFormat="1" x14ac:dyDescent="0.2">
      <c r="A7" s="80" t="s">
        <v>128</v>
      </c>
      <c r="B7" s="77"/>
      <c r="C7" s="81" t="s">
        <v>24</v>
      </c>
      <c r="D7" s="79"/>
      <c r="E7" s="81" t="s">
        <v>25</v>
      </c>
      <c r="F7" s="79"/>
      <c r="G7" s="81" t="s">
        <v>26</v>
      </c>
      <c r="H7" s="79"/>
      <c r="I7" s="81" t="s">
        <v>27</v>
      </c>
      <c r="J7" s="79"/>
      <c r="K7" s="81" t="s">
        <v>24</v>
      </c>
      <c r="L7" s="79"/>
      <c r="M7" s="81" t="s">
        <v>25</v>
      </c>
      <c r="N7" s="79"/>
      <c r="O7" s="81" t="s">
        <v>26</v>
      </c>
      <c r="P7" s="79"/>
      <c r="Q7" s="82" t="s">
        <v>27</v>
      </c>
      <c r="R7" s="112"/>
      <c r="S7" s="82" t="s">
        <v>24</v>
      </c>
      <c r="T7" s="83"/>
      <c r="U7" s="82" t="s">
        <v>25</v>
      </c>
      <c r="V7" s="83"/>
      <c r="W7" s="82" t="s">
        <v>26</v>
      </c>
      <c r="X7" s="83"/>
      <c r="Y7" s="82" t="s">
        <v>27</v>
      </c>
      <c r="Z7" s="77"/>
    </row>
    <row r="8" spans="1:26" x14ac:dyDescent="0.2">
      <c r="A8" s="68" t="s">
        <v>323</v>
      </c>
      <c r="B8" s="66"/>
      <c r="C8" s="66"/>
      <c r="D8" s="66"/>
      <c r="E8" s="66"/>
      <c r="F8" s="66"/>
      <c r="G8" s="66"/>
      <c r="H8" s="66"/>
      <c r="I8" s="66"/>
      <c r="J8" s="66"/>
      <c r="K8" s="66"/>
      <c r="L8" s="66"/>
      <c r="M8" s="66"/>
      <c r="N8" s="66"/>
      <c r="O8" s="66"/>
      <c r="P8" s="66"/>
      <c r="Q8" s="66"/>
      <c r="R8" s="93"/>
      <c r="S8" s="66"/>
      <c r="T8" s="93"/>
      <c r="U8" s="66"/>
      <c r="V8" s="66"/>
      <c r="W8" s="66"/>
      <c r="X8" s="66"/>
      <c r="Y8" s="66"/>
      <c r="Z8" s="18"/>
    </row>
    <row r="9" spans="1:26" x14ac:dyDescent="0.2">
      <c r="A9" s="74" t="s">
        <v>129</v>
      </c>
      <c r="B9" s="66"/>
      <c r="C9" s="70">
        <v>1188</v>
      </c>
      <c r="D9" s="87"/>
      <c r="E9" s="70">
        <v>1163</v>
      </c>
      <c r="F9" s="87"/>
      <c r="G9" s="70">
        <v>1129</v>
      </c>
      <c r="H9" s="87"/>
      <c r="I9" s="70">
        <v>1127</v>
      </c>
      <c r="J9" s="87"/>
      <c r="K9" s="70">
        <v>1155</v>
      </c>
      <c r="L9" s="66"/>
      <c r="M9" s="70">
        <v>1182</v>
      </c>
      <c r="N9" s="87"/>
      <c r="O9" s="70">
        <v>1234</v>
      </c>
      <c r="P9" s="87"/>
      <c r="Q9" s="70">
        <v>1182</v>
      </c>
      <c r="R9" s="93"/>
      <c r="S9" s="70">
        <v>1243</v>
      </c>
      <c r="T9" s="93"/>
      <c r="U9" s="70">
        <v>1265</v>
      </c>
      <c r="V9" s="87"/>
      <c r="W9" s="70">
        <v>1285</v>
      </c>
      <c r="X9" s="87"/>
      <c r="Y9" s="70">
        <v>1346</v>
      </c>
      <c r="Z9" s="18"/>
    </row>
    <row r="10" spans="1:26" x14ac:dyDescent="0.2">
      <c r="A10" s="74" t="s">
        <v>130</v>
      </c>
      <c r="B10" s="66"/>
      <c r="C10" s="92">
        <v>445</v>
      </c>
      <c r="D10" s="96"/>
      <c r="E10" s="92">
        <v>454</v>
      </c>
      <c r="F10" s="91"/>
      <c r="G10" s="92">
        <v>419</v>
      </c>
      <c r="H10" s="91"/>
      <c r="I10" s="92">
        <v>420</v>
      </c>
      <c r="J10" s="91"/>
      <c r="K10" s="92">
        <v>405</v>
      </c>
      <c r="L10" s="66"/>
      <c r="M10" s="92">
        <v>398</v>
      </c>
      <c r="N10" s="91"/>
      <c r="O10" s="92">
        <v>396</v>
      </c>
      <c r="P10" s="91"/>
      <c r="Q10" s="92">
        <v>381</v>
      </c>
      <c r="R10" s="91"/>
      <c r="S10" s="92">
        <v>397</v>
      </c>
      <c r="T10" s="91"/>
      <c r="U10" s="92">
        <v>418</v>
      </c>
      <c r="V10" s="91"/>
      <c r="W10" s="92">
        <v>447</v>
      </c>
      <c r="X10" s="91"/>
      <c r="Y10" s="92">
        <v>453</v>
      </c>
      <c r="Z10" s="18"/>
    </row>
    <row r="11" spans="1:26" x14ac:dyDescent="0.2">
      <c r="A11" s="74" t="s">
        <v>131</v>
      </c>
      <c r="B11" s="66"/>
      <c r="C11" s="92">
        <v>84</v>
      </c>
      <c r="D11" s="91"/>
      <c r="E11" s="92">
        <v>83</v>
      </c>
      <c r="F11" s="91"/>
      <c r="G11" s="92">
        <v>77</v>
      </c>
      <c r="H11" s="91"/>
      <c r="I11" s="92">
        <v>78</v>
      </c>
      <c r="J11" s="91"/>
      <c r="K11" s="97">
        <v>79</v>
      </c>
      <c r="L11" s="66"/>
      <c r="M11" s="97">
        <v>84</v>
      </c>
      <c r="N11" s="91"/>
      <c r="O11" s="97">
        <v>85</v>
      </c>
      <c r="P11" s="91"/>
      <c r="Q11" s="97">
        <v>85</v>
      </c>
      <c r="R11" s="93"/>
      <c r="S11" s="97">
        <v>87</v>
      </c>
      <c r="T11" s="93"/>
      <c r="U11" s="97">
        <v>88</v>
      </c>
      <c r="V11" s="91"/>
      <c r="W11" s="97">
        <v>92</v>
      </c>
      <c r="X11" s="91"/>
      <c r="Y11" s="97">
        <v>94</v>
      </c>
      <c r="Z11" s="18"/>
    </row>
    <row r="12" spans="1:26" x14ac:dyDescent="0.2">
      <c r="A12" s="68" t="s">
        <v>132</v>
      </c>
      <c r="B12" s="66"/>
      <c r="C12" s="88">
        <f>SUM(C9:C11)</f>
        <v>1717</v>
      </c>
      <c r="D12" s="86"/>
      <c r="E12" s="88">
        <f>SUM(E9:E11)</f>
        <v>1700</v>
      </c>
      <c r="F12" s="86"/>
      <c r="G12" s="88">
        <f>SUM(G9:G11)</f>
        <v>1625</v>
      </c>
      <c r="H12" s="86"/>
      <c r="I12" s="88">
        <f>SUM(I9:I11)</f>
        <v>1625</v>
      </c>
      <c r="J12" s="86"/>
      <c r="K12" s="88">
        <f>SUM(K9:K11)</f>
        <v>1639</v>
      </c>
      <c r="L12" s="86"/>
      <c r="M12" s="88">
        <f>SUM(M9:M11)</f>
        <v>1664</v>
      </c>
      <c r="N12" s="86"/>
      <c r="O12" s="88">
        <f>SUM(O9:O11)</f>
        <v>1715</v>
      </c>
      <c r="P12" s="87"/>
      <c r="Q12" s="88">
        <f>SUM(Q9:Q11)</f>
        <v>1648</v>
      </c>
      <c r="R12" s="86"/>
      <c r="S12" s="88">
        <f>SUM(S9:S11)</f>
        <v>1727</v>
      </c>
      <c r="T12" s="87"/>
      <c r="U12" s="88">
        <f>SUM(U9:U11)</f>
        <v>1771</v>
      </c>
      <c r="V12" s="87"/>
      <c r="W12" s="88">
        <f>SUM(W9:W11)</f>
        <v>1824</v>
      </c>
      <c r="X12" s="87"/>
      <c r="Y12" s="88">
        <f ca="1">SUM(Y9:Y11)</f>
        <v>1893</v>
      </c>
      <c r="Z12" s="37" t="s">
        <v>133</v>
      </c>
    </row>
    <row r="13" spans="1:26" ht="5.25" customHeight="1" x14ac:dyDescent="0.2">
      <c r="A13" s="66"/>
      <c r="B13" s="66"/>
      <c r="C13" s="66"/>
      <c r="D13" s="66"/>
      <c r="E13" s="66"/>
      <c r="F13" s="66"/>
      <c r="G13" s="66"/>
      <c r="H13" s="66"/>
      <c r="I13" s="66"/>
      <c r="J13" s="66"/>
      <c r="K13" s="66"/>
      <c r="L13" s="93"/>
      <c r="M13" s="66"/>
      <c r="N13" s="66"/>
      <c r="O13" s="66"/>
      <c r="P13" s="66"/>
      <c r="Q13" s="66"/>
      <c r="R13" s="66"/>
      <c r="S13" s="66"/>
      <c r="T13" s="66"/>
      <c r="U13" s="66"/>
      <c r="V13" s="66"/>
      <c r="W13" s="66"/>
      <c r="X13" s="66"/>
      <c r="Y13" s="66"/>
      <c r="Z13" s="38"/>
    </row>
    <row r="14" spans="1:26" x14ac:dyDescent="0.2">
      <c r="A14" s="68" t="s">
        <v>324</v>
      </c>
      <c r="B14" s="66"/>
      <c r="C14" s="66"/>
      <c r="D14" s="66"/>
      <c r="E14" s="66"/>
      <c r="F14" s="66"/>
      <c r="G14" s="66"/>
      <c r="H14" s="66"/>
      <c r="I14" s="66"/>
      <c r="J14" s="66"/>
      <c r="K14" s="66"/>
      <c r="L14" s="93"/>
      <c r="M14" s="66"/>
      <c r="N14" s="66"/>
      <c r="O14" s="66"/>
      <c r="P14" s="66"/>
      <c r="Q14" s="66"/>
      <c r="R14" s="66"/>
      <c r="S14" s="66"/>
      <c r="T14" s="66"/>
      <c r="U14" s="66"/>
      <c r="V14" s="66"/>
      <c r="W14" s="66"/>
      <c r="X14" s="66"/>
      <c r="Y14" s="66"/>
      <c r="Z14" s="38"/>
    </row>
    <row r="15" spans="1:26" x14ac:dyDescent="0.2">
      <c r="A15" s="74" t="s">
        <v>134</v>
      </c>
      <c r="B15" s="66"/>
      <c r="C15" s="75">
        <v>0.1</v>
      </c>
      <c r="D15" s="76"/>
      <c r="E15" s="75">
        <v>0.1</v>
      </c>
      <c r="F15" s="76"/>
      <c r="G15" s="75">
        <v>0.09</v>
      </c>
      <c r="H15" s="76"/>
      <c r="I15" s="75">
        <v>0.09</v>
      </c>
      <c r="J15" s="76"/>
      <c r="K15" s="75">
        <v>0.09</v>
      </c>
      <c r="L15" s="98"/>
      <c r="M15" s="75">
        <v>0.09</v>
      </c>
      <c r="N15" s="76"/>
      <c r="O15" s="75">
        <v>0.09</v>
      </c>
      <c r="P15" s="76"/>
      <c r="Q15" s="75">
        <v>0.09</v>
      </c>
      <c r="R15" s="76"/>
      <c r="S15" s="75">
        <v>0.09</v>
      </c>
      <c r="T15" s="76"/>
      <c r="U15" s="75">
        <v>0.09</v>
      </c>
      <c r="V15" s="76"/>
      <c r="W15" s="75">
        <v>0.09</v>
      </c>
      <c r="X15" s="76"/>
      <c r="Y15" s="75">
        <v>0.09</v>
      </c>
      <c r="Z15" s="38"/>
    </row>
    <row r="16" spans="1:26" x14ac:dyDescent="0.2">
      <c r="A16" s="74" t="s">
        <v>135</v>
      </c>
      <c r="B16" s="66"/>
      <c r="C16" s="75">
        <v>0.12</v>
      </c>
      <c r="D16" s="76"/>
      <c r="E16" s="75">
        <v>0.11</v>
      </c>
      <c r="F16" s="76"/>
      <c r="G16" s="75">
        <v>0.12</v>
      </c>
      <c r="H16" s="76"/>
      <c r="I16" s="75">
        <v>0.12</v>
      </c>
      <c r="J16" s="76"/>
      <c r="K16" s="75">
        <v>0.12</v>
      </c>
      <c r="L16" s="98"/>
      <c r="M16" s="75">
        <v>0.12</v>
      </c>
      <c r="N16" s="76"/>
      <c r="O16" s="75">
        <v>0.11</v>
      </c>
      <c r="P16" s="76"/>
      <c r="Q16" s="75">
        <v>0.11</v>
      </c>
      <c r="R16" s="76"/>
      <c r="S16" s="75">
        <v>0.11</v>
      </c>
      <c r="T16" s="76"/>
      <c r="U16" s="75">
        <v>0.11</v>
      </c>
      <c r="V16" s="76"/>
      <c r="W16" s="75">
        <v>0.11</v>
      </c>
      <c r="X16" s="76"/>
      <c r="Y16" s="75">
        <v>0.11</v>
      </c>
      <c r="Z16" s="38"/>
    </row>
    <row r="17" spans="1:26" x14ac:dyDescent="0.2">
      <c r="A17" s="74" t="s">
        <v>136</v>
      </c>
      <c r="B17" s="66"/>
      <c r="C17" s="75">
        <v>0.21</v>
      </c>
      <c r="D17" s="76"/>
      <c r="E17" s="75">
        <v>0.21</v>
      </c>
      <c r="F17" s="76"/>
      <c r="G17" s="75">
        <v>0.19</v>
      </c>
      <c r="H17" s="76"/>
      <c r="I17" s="75">
        <v>0.2</v>
      </c>
      <c r="J17" s="76"/>
      <c r="K17" s="75">
        <v>0.19</v>
      </c>
      <c r="L17" s="98"/>
      <c r="M17" s="75">
        <v>0.18</v>
      </c>
      <c r="N17" s="76"/>
      <c r="O17" s="75">
        <v>0.18</v>
      </c>
      <c r="P17" s="76"/>
      <c r="Q17" s="75">
        <v>0.19</v>
      </c>
      <c r="R17" s="76"/>
      <c r="S17" s="75">
        <v>0.19</v>
      </c>
      <c r="T17" s="76"/>
      <c r="U17" s="75">
        <v>0.18</v>
      </c>
      <c r="V17" s="76"/>
      <c r="W17" s="75">
        <v>0.18</v>
      </c>
      <c r="X17" s="76"/>
      <c r="Y17" s="75">
        <v>0.18</v>
      </c>
      <c r="Z17" s="38"/>
    </row>
    <row r="18" spans="1:26" x14ac:dyDescent="0.2">
      <c r="A18" s="74" t="s">
        <v>325</v>
      </c>
      <c r="B18" s="66"/>
      <c r="C18" s="75">
        <v>0.3</v>
      </c>
      <c r="D18" s="76"/>
      <c r="E18" s="75">
        <v>0.3</v>
      </c>
      <c r="F18" s="76"/>
      <c r="G18" s="75">
        <v>0.32</v>
      </c>
      <c r="H18" s="76"/>
      <c r="I18" s="75">
        <v>0.31</v>
      </c>
      <c r="J18" s="76"/>
      <c r="K18" s="75">
        <v>0.33</v>
      </c>
      <c r="L18" s="98"/>
      <c r="M18" s="75">
        <v>0.34</v>
      </c>
      <c r="N18" s="76"/>
      <c r="O18" s="75">
        <v>0.35</v>
      </c>
      <c r="P18" s="76"/>
      <c r="Q18" s="75">
        <v>0.34</v>
      </c>
      <c r="R18" s="76"/>
      <c r="S18" s="75">
        <v>0.34</v>
      </c>
      <c r="T18" s="76"/>
      <c r="U18" s="75">
        <v>0.35</v>
      </c>
      <c r="V18" s="76"/>
      <c r="W18" s="75">
        <v>0.35</v>
      </c>
      <c r="X18" s="76"/>
      <c r="Y18" s="75">
        <v>0.35</v>
      </c>
      <c r="Z18" s="38"/>
    </row>
    <row r="19" spans="1:26" x14ac:dyDescent="0.2">
      <c r="A19" s="74" t="s">
        <v>137</v>
      </c>
      <c r="B19" s="66"/>
      <c r="C19" s="75">
        <v>0.1</v>
      </c>
      <c r="D19" s="76"/>
      <c r="E19" s="75">
        <v>0.11</v>
      </c>
      <c r="F19" s="76"/>
      <c r="G19" s="75">
        <v>0.11</v>
      </c>
      <c r="H19" s="76"/>
      <c r="I19" s="75">
        <v>0.11</v>
      </c>
      <c r="J19" s="76"/>
      <c r="K19" s="75">
        <v>0.11</v>
      </c>
      <c r="L19" s="98"/>
      <c r="M19" s="75">
        <v>0.11</v>
      </c>
      <c r="N19" s="76"/>
      <c r="O19" s="75">
        <v>0.11</v>
      </c>
      <c r="P19" s="76"/>
      <c r="Q19" s="75">
        <v>0.11</v>
      </c>
      <c r="R19" s="76"/>
      <c r="S19" s="75">
        <v>0.11</v>
      </c>
      <c r="T19" s="76"/>
      <c r="U19" s="75">
        <v>0.11</v>
      </c>
      <c r="V19" s="76"/>
      <c r="W19" s="75">
        <v>0.11</v>
      </c>
      <c r="X19" s="76"/>
      <c r="Y19" s="75">
        <v>0.11</v>
      </c>
      <c r="Z19" s="38"/>
    </row>
    <row r="20" spans="1:26" x14ac:dyDescent="0.2">
      <c r="A20" s="74" t="s">
        <v>138</v>
      </c>
      <c r="B20" s="66"/>
      <c r="C20" s="75">
        <v>0.17</v>
      </c>
      <c r="D20" s="76"/>
      <c r="E20" s="75">
        <v>0.17</v>
      </c>
      <c r="F20" s="76"/>
      <c r="G20" s="75">
        <v>0.17</v>
      </c>
      <c r="H20" s="76"/>
      <c r="I20" s="75">
        <v>0.17</v>
      </c>
      <c r="J20" s="76"/>
      <c r="K20" s="75">
        <v>0.16</v>
      </c>
      <c r="L20" s="98"/>
      <c r="M20" s="75">
        <v>0.16</v>
      </c>
      <c r="N20" s="76"/>
      <c r="O20" s="75">
        <v>0.16</v>
      </c>
      <c r="P20" s="76"/>
      <c r="Q20" s="75">
        <v>0.16</v>
      </c>
      <c r="R20" s="76"/>
      <c r="S20" s="75">
        <v>0.16</v>
      </c>
      <c r="T20" s="76"/>
      <c r="U20" s="99">
        <v>0.16</v>
      </c>
      <c r="V20" s="76"/>
      <c r="W20" s="75">
        <v>0.16</v>
      </c>
      <c r="X20" s="76"/>
      <c r="Y20" s="75">
        <v>0.16</v>
      </c>
      <c r="Z20" s="38"/>
    </row>
    <row r="21" spans="1:26" x14ac:dyDescent="0.2">
      <c r="A21" s="68" t="s">
        <v>139</v>
      </c>
      <c r="B21" s="66"/>
      <c r="C21" s="100">
        <f>SUM(C15:C20)</f>
        <v>1</v>
      </c>
      <c r="D21" s="76"/>
      <c r="E21" s="100">
        <f>SUM(E15:E20)</f>
        <v>1</v>
      </c>
      <c r="F21" s="76"/>
      <c r="G21" s="100">
        <f>SUM(G15:G20)</f>
        <v>1</v>
      </c>
      <c r="H21" s="76"/>
      <c r="I21" s="100">
        <f>SUM(I15:I20)</f>
        <v>1</v>
      </c>
      <c r="J21" s="76"/>
      <c r="K21" s="100">
        <f>SUM(K15:K20)</f>
        <v>1</v>
      </c>
      <c r="L21" s="76"/>
      <c r="M21" s="100">
        <f>SUM(M15:M20)</f>
        <v>1</v>
      </c>
      <c r="N21" s="76"/>
      <c r="O21" s="100">
        <f>SUM(O15:O20)</f>
        <v>1</v>
      </c>
      <c r="P21" s="76"/>
      <c r="Q21" s="100">
        <f>SUM(Q15:Q20)</f>
        <v>1</v>
      </c>
      <c r="R21" s="76"/>
      <c r="S21" s="100">
        <f>SUM(S15:S20)</f>
        <v>1</v>
      </c>
      <c r="T21" s="76"/>
      <c r="U21" s="100">
        <f>SUM(U15:U20)</f>
        <v>1</v>
      </c>
      <c r="V21" s="76"/>
      <c r="W21" s="100">
        <f>SUM(W15:W20)</f>
        <v>1</v>
      </c>
      <c r="X21" s="76"/>
      <c r="Y21" s="100">
        <f>SUM(Y15:Y20)</f>
        <v>1</v>
      </c>
      <c r="Z21" s="37" t="s">
        <v>133</v>
      </c>
    </row>
    <row r="22" spans="1:26" ht="5.25" customHeight="1" x14ac:dyDescent="0.2">
      <c r="A22" s="66"/>
      <c r="B22" s="66"/>
      <c r="C22" s="66"/>
      <c r="D22" s="66"/>
      <c r="E22" s="66"/>
      <c r="F22" s="66"/>
      <c r="G22" s="66"/>
      <c r="H22" s="66"/>
      <c r="I22" s="66"/>
      <c r="J22" s="66"/>
      <c r="K22" s="66"/>
      <c r="L22" s="93"/>
      <c r="M22" s="66"/>
      <c r="N22" s="66"/>
      <c r="O22" s="66"/>
      <c r="P22" s="66"/>
      <c r="Q22" s="66"/>
      <c r="R22" s="66"/>
      <c r="S22" s="66"/>
      <c r="T22" s="66"/>
      <c r="U22" s="66"/>
      <c r="V22" s="66"/>
      <c r="W22" s="66"/>
      <c r="X22" s="66"/>
      <c r="Y22" s="66"/>
      <c r="Z22" s="38"/>
    </row>
    <row r="23" spans="1:26" ht="24" x14ac:dyDescent="0.2">
      <c r="A23" s="68" t="s">
        <v>326</v>
      </c>
      <c r="B23" s="66"/>
      <c r="C23" s="101">
        <v>28.5</v>
      </c>
      <c r="D23" s="102"/>
      <c r="E23" s="101">
        <v>28.6</v>
      </c>
      <c r="F23" s="102"/>
      <c r="G23" s="101">
        <v>28.5</v>
      </c>
      <c r="H23" s="102"/>
      <c r="I23" s="101">
        <v>28.9</v>
      </c>
      <c r="J23" s="102"/>
      <c r="K23" s="101">
        <v>29.1</v>
      </c>
      <c r="L23" s="93"/>
      <c r="M23" s="101">
        <v>29.5</v>
      </c>
      <c r="N23" s="102"/>
      <c r="O23" s="101">
        <v>30.5</v>
      </c>
      <c r="P23" s="102"/>
      <c r="Q23" s="101">
        <v>29.9</v>
      </c>
      <c r="R23" s="66"/>
      <c r="S23" s="101">
        <v>30.6</v>
      </c>
      <c r="T23" s="66"/>
      <c r="U23" s="101">
        <v>31.1</v>
      </c>
      <c r="V23" s="102"/>
      <c r="W23" s="101">
        <v>32.200000000000003</v>
      </c>
      <c r="X23" s="102"/>
      <c r="Y23" s="240">
        <v>33.299999999999997</v>
      </c>
      <c r="Z23" s="37" t="s">
        <v>133</v>
      </c>
    </row>
    <row r="24" spans="1:26" x14ac:dyDescent="0.2">
      <c r="A24" s="68" t="s">
        <v>327</v>
      </c>
      <c r="B24" s="66"/>
      <c r="C24" s="70">
        <v>291</v>
      </c>
      <c r="D24" s="87"/>
      <c r="E24" s="70">
        <v>283</v>
      </c>
      <c r="F24" s="87"/>
      <c r="G24" s="70">
        <v>288</v>
      </c>
      <c r="H24" s="87"/>
      <c r="I24" s="70">
        <v>277</v>
      </c>
      <c r="J24" s="87"/>
      <c r="K24" s="70">
        <v>300</v>
      </c>
      <c r="L24" s="66"/>
      <c r="M24" s="70">
        <v>278</v>
      </c>
      <c r="N24" s="87"/>
      <c r="O24" s="70">
        <v>288</v>
      </c>
      <c r="P24" s="87"/>
      <c r="Q24" s="70">
        <v>296</v>
      </c>
      <c r="R24" s="93"/>
      <c r="S24" s="70">
        <v>314</v>
      </c>
      <c r="T24" s="93"/>
      <c r="U24" s="70">
        <v>336</v>
      </c>
      <c r="V24" s="87"/>
      <c r="W24" s="70">
        <v>382</v>
      </c>
      <c r="X24" s="87"/>
      <c r="Y24" s="238">
        <v>408</v>
      </c>
      <c r="Z24" s="18"/>
    </row>
    <row r="25" spans="1:26" ht="4.5" customHeight="1" x14ac:dyDescent="0.2">
      <c r="A25" s="66"/>
      <c r="B25" s="66"/>
      <c r="C25" s="66"/>
      <c r="D25" s="66"/>
      <c r="E25" s="66"/>
      <c r="F25" s="66"/>
      <c r="G25" s="66"/>
      <c r="H25" s="66"/>
      <c r="I25" s="66"/>
      <c r="J25" s="66"/>
      <c r="K25" s="66"/>
      <c r="L25" s="66"/>
      <c r="M25" s="66"/>
      <c r="N25" s="66"/>
      <c r="O25" s="66"/>
      <c r="P25" s="66"/>
      <c r="Q25" s="66"/>
      <c r="R25" s="93"/>
      <c r="S25" s="66"/>
      <c r="T25" s="93"/>
      <c r="U25" s="66"/>
      <c r="V25" s="66"/>
      <c r="W25" s="66"/>
      <c r="X25" s="66"/>
      <c r="Y25" s="66"/>
      <c r="Z25" s="18"/>
    </row>
    <row r="26" spans="1:26" x14ac:dyDescent="0.2">
      <c r="A26" s="68" t="s">
        <v>140</v>
      </c>
      <c r="B26" s="66"/>
      <c r="C26" s="66"/>
      <c r="D26" s="66"/>
      <c r="E26" s="66"/>
      <c r="F26" s="66"/>
      <c r="G26" s="66"/>
      <c r="H26" s="66"/>
      <c r="I26" s="66"/>
      <c r="J26" s="66"/>
      <c r="K26" s="66"/>
      <c r="L26" s="66"/>
      <c r="M26" s="66"/>
      <c r="N26" s="66"/>
      <c r="O26" s="66"/>
      <c r="P26" s="66"/>
      <c r="Q26" s="66"/>
      <c r="R26" s="93"/>
      <c r="S26" s="66"/>
      <c r="T26" s="93"/>
      <c r="U26" s="66"/>
      <c r="V26" s="66"/>
      <c r="W26" s="66"/>
      <c r="X26" s="66"/>
      <c r="Y26" s="66"/>
      <c r="Z26" s="18"/>
    </row>
    <row r="27" spans="1:26" x14ac:dyDescent="0.2">
      <c r="A27" s="74" t="s">
        <v>328</v>
      </c>
      <c r="B27" s="66"/>
      <c r="C27" s="103">
        <v>2068</v>
      </c>
      <c r="D27" s="104"/>
      <c r="E27" s="103">
        <v>2063</v>
      </c>
      <c r="F27" s="104"/>
      <c r="G27" s="103">
        <v>1920</v>
      </c>
      <c r="H27" s="104"/>
      <c r="I27" s="103">
        <v>2044</v>
      </c>
      <c r="J27" s="104"/>
      <c r="K27" s="103">
        <v>2060</v>
      </c>
      <c r="L27" s="66"/>
      <c r="M27" s="103">
        <v>2099</v>
      </c>
      <c r="N27" s="104"/>
      <c r="O27" s="103">
        <v>2168</v>
      </c>
      <c r="P27" s="104"/>
      <c r="Q27" s="103">
        <v>2239</v>
      </c>
      <c r="R27" s="93"/>
      <c r="S27" s="103">
        <v>2363</v>
      </c>
      <c r="T27" s="91"/>
      <c r="U27" s="103">
        <v>2423</v>
      </c>
      <c r="V27" s="91"/>
      <c r="W27" s="103">
        <v>2519</v>
      </c>
      <c r="X27" s="91"/>
      <c r="Y27" s="103">
        <v>2674</v>
      </c>
      <c r="Z27" s="18"/>
    </row>
    <row r="28" spans="1:26" x14ac:dyDescent="0.2">
      <c r="A28" s="74" t="s">
        <v>141</v>
      </c>
      <c r="B28" s="66"/>
      <c r="C28" s="103">
        <v>2064</v>
      </c>
      <c r="D28" s="104"/>
      <c r="E28" s="103">
        <v>2102</v>
      </c>
      <c r="F28" s="104"/>
      <c r="G28" s="103">
        <v>2027</v>
      </c>
      <c r="H28" s="104"/>
      <c r="I28" s="103">
        <v>2052</v>
      </c>
      <c r="J28" s="104"/>
      <c r="K28" s="103">
        <v>1951</v>
      </c>
      <c r="L28" s="66"/>
      <c r="M28" s="103">
        <v>2075</v>
      </c>
      <c r="N28" s="104"/>
      <c r="O28" s="103">
        <v>2162</v>
      </c>
      <c r="P28" s="104"/>
      <c r="Q28" s="103">
        <v>2185</v>
      </c>
      <c r="R28" s="93"/>
      <c r="S28" s="103">
        <v>2326</v>
      </c>
      <c r="T28" s="91"/>
      <c r="U28" s="103">
        <v>2398</v>
      </c>
      <c r="V28" s="91"/>
      <c r="W28" s="103">
        <v>2467</v>
      </c>
      <c r="X28" s="91"/>
      <c r="Y28" s="103">
        <v>2603</v>
      </c>
      <c r="Z28" s="18"/>
    </row>
    <row r="29" spans="1:26" x14ac:dyDescent="0.2">
      <c r="A29" s="74" t="s">
        <v>329</v>
      </c>
      <c r="B29" s="66"/>
      <c r="C29" s="103">
        <v>6773</v>
      </c>
      <c r="D29" s="104"/>
      <c r="E29" s="103">
        <v>6521</v>
      </c>
      <c r="F29" s="104"/>
      <c r="G29" s="103">
        <v>6062</v>
      </c>
      <c r="H29" s="104"/>
      <c r="I29" s="103">
        <v>6242</v>
      </c>
      <c r="J29" s="104"/>
      <c r="K29" s="103">
        <v>6175</v>
      </c>
      <c r="L29" s="66"/>
      <c r="M29" s="103">
        <v>6504</v>
      </c>
      <c r="N29" s="104"/>
      <c r="O29" s="103">
        <v>6899</v>
      </c>
      <c r="P29" s="104"/>
      <c r="Q29" s="103">
        <v>7143</v>
      </c>
      <c r="R29" s="93"/>
      <c r="S29" s="103">
        <v>7323</v>
      </c>
      <c r="T29" s="91"/>
      <c r="U29" s="103">
        <v>7313</v>
      </c>
      <c r="V29" s="91"/>
      <c r="W29" s="103">
        <v>7373</v>
      </c>
      <c r="X29" s="91"/>
      <c r="Y29" s="103">
        <v>7688</v>
      </c>
      <c r="Z29" s="18"/>
    </row>
    <row r="30" spans="1:26" x14ac:dyDescent="0.2">
      <c r="A30" s="74" t="s">
        <v>142</v>
      </c>
      <c r="B30" s="66"/>
      <c r="C30" s="103">
        <v>6793</v>
      </c>
      <c r="D30" s="104"/>
      <c r="E30" s="103">
        <v>6920</v>
      </c>
      <c r="F30" s="104"/>
      <c r="G30" s="103">
        <v>6399</v>
      </c>
      <c r="H30" s="104"/>
      <c r="I30" s="103">
        <v>6271</v>
      </c>
      <c r="J30" s="104"/>
      <c r="K30" s="103">
        <v>5988</v>
      </c>
      <c r="L30" s="66"/>
      <c r="M30" s="103">
        <v>6204</v>
      </c>
      <c r="N30" s="104"/>
      <c r="O30" s="103">
        <v>6765</v>
      </c>
      <c r="P30" s="104"/>
      <c r="Q30" s="103">
        <v>6923</v>
      </c>
      <c r="R30" s="93"/>
      <c r="S30" s="103">
        <v>7274</v>
      </c>
      <c r="T30" s="91"/>
      <c r="U30" s="103">
        <v>7391</v>
      </c>
      <c r="V30" s="91"/>
      <c r="W30" s="103">
        <v>7380</v>
      </c>
      <c r="X30" s="91"/>
      <c r="Y30" s="103">
        <v>7477</v>
      </c>
      <c r="Z30" s="18"/>
    </row>
    <row r="31" spans="1:26" x14ac:dyDescent="0.2">
      <c r="A31" s="74" t="s">
        <v>330</v>
      </c>
      <c r="B31" s="66"/>
      <c r="C31" s="103">
        <v>1849</v>
      </c>
      <c r="D31" s="104"/>
      <c r="E31" s="103">
        <v>1842</v>
      </c>
      <c r="F31" s="104"/>
      <c r="G31" s="103">
        <v>1644</v>
      </c>
      <c r="H31" s="104"/>
      <c r="I31" s="103">
        <v>1716</v>
      </c>
      <c r="J31" s="104"/>
      <c r="K31" s="103">
        <v>1652</v>
      </c>
      <c r="L31" s="66"/>
      <c r="M31" s="103">
        <v>1608</v>
      </c>
      <c r="N31" s="104"/>
      <c r="O31" s="103">
        <v>1702</v>
      </c>
      <c r="P31" s="104"/>
      <c r="Q31" s="103">
        <v>1684</v>
      </c>
      <c r="R31" s="93"/>
      <c r="S31" s="103">
        <v>1793</v>
      </c>
      <c r="T31" s="91"/>
      <c r="U31" s="103">
        <v>1883</v>
      </c>
      <c r="V31" s="91"/>
      <c r="W31" s="103">
        <v>1974</v>
      </c>
      <c r="X31" s="91"/>
      <c r="Y31" s="103">
        <v>2051</v>
      </c>
      <c r="Z31" s="18"/>
    </row>
    <row r="32" spans="1:26" x14ac:dyDescent="0.2">
      <c r="A32" s="74" t="s">
        <v>143</v>
      </c>
      <c r="B32" s="66"/>
      <c r="C32" s="103">
        <v>1818</v>
      </c>
      <c r="D32" s="104"/>
      <c r="E32" s="103">
        <v>1905</v>
      </c>
      <c r="F32" s="104"/>
      <c r="G32" s="103">
        <v>1785</v>
      </c>
      <c r="H32" s="104"/>
      <c r="I32" s="103">
        <v>1732</v>
      </c>
      <c r="J32" s="104"/>
      <c r="K32" s="103">
        <v>1593</v>
      </c>
      <c r="L32" s="66"/>
      <c r="M32" s="103">
        <v>1648</v>
      </c>
      <c r="N32" s="104"/>
      <c r="O32" s="103">
        <v>1677</v>
      </c>
      <c r="P32" s="104"/>
      <c r="Q32" s="103">
        <v>1660</v>
      </c>
      <c r="R32" s="93"/>
      <c r="S32" s="103">
        <v>1749</v>
      </c>
      <c r="T32" s="91"/>
      <c r="U32" s="103">
        <v>1856</v>
      </c>
      <c r="V32" s="91"/>
      <c r="W32" s="103">
        <v>1934</v>
      </c>
      <c r="X32" s="91"/>
      <c r="Y32" s="103">
        <v>2005</v>
      </c>
      <c r="Z32" s="18"/>
    </row>
    <row r="33" spans="1:26" ht="13.5" x14ac:dyDescent="0.2">
      <c r="A33" s="74" t="s">
        <v>331</v>
      </c>
      <c r="B33" s="66"/>
      <c r="C33" s="103">
        <v>448</v>
      </c>
      <c r="D33" s="104"/>
      <c r="E33" s="103">
        <v>442</v>
      </c>
      <c r="F33" s="104"/>
      <c r="G33" s="103">
        <v>446</v>
      </c>
      <c r="H33" s="104"/>
      <c r="I33" s="103">
        <v>442</v>
      </c>
      <c r="J33" s="104"/>
      <c r="K33" s="103">
        <v>468</v>
      </c>
      <c r="L33" s="66"/>
      <c r="M33" s="103">
        <v>482</v>
      </c>
      <c r="N33" s="104"/>
      <c r="O33" s="103">
        <v>486</v>
      </c>
      <c r="P33" s="104"/>
      <c r="Q33" s="103">
        <v>451</v>
      </c>
      <c r="R33" s="93"/>
      <c r="S33" s="103">
        <v>459</v>
      </c>
      <c r="T33" s="91"/>
      <c r="U33" s="103">
        <v>471</v>
      </c>
      <c r="V33" s="91"/>
      <c r="W33" s="103">
        <v>480</v>
      </c>
      <c r="X33" s="91"/>
      <c r="Y33" s="103">
        <v>485</v>
      </c>
      <c r="Z33" s="18"/>
    </row>
    <row r="34" spans="1:26" x14ac:dyDescent="0.2">
      <c r="A34" s="74" t="s">
        <v>332</v>
      </c>
      <c r="B34" s="66"/>
      <c r="C34" s="103">
        <v>187</v>
      </c>
      <c r="D34" s="104"/>
      <c r="E34" s="103">
        <v>185</v>
      </c>
      <c r="F34" s="104"/>
      <c r="G34" s="103">
        <v>206</v>
      </c>
      <c r="H34" s="104"/>
      <c r="I34" s="103">
        <v>198</v>
      </c>
      <c r="J34" s="104"/>
      <c r="K34" s="92">
        <v>218</v>
      </c>
      <c r="L34" s="66"/>
      <c r="M34" s="92">
        <v>203</v>
      </c>
      <c r="N34" s="92"/>
      <c r="O34" s="92">
        <v>186</v>
      </c>
      <c r="P34" s="104"/>
      <c r="Q34" s="92">
        <v>189</v>
      </c>
      <c r="R34" s="93"/>
      <c r="S34" s="92">
        <v>186</v>
      </c>
      <c r="T34" s="91"/>
      <c r="U34" s="92">
        <v>199</v>
      </c>
      <c r="V34" s="92"/>
      <c r="W34" s="92">
        <v>179</v>
      </c>
      <c r="X34" s="92"/>
      <c r="Y34" s="92">
        <v>188</v>
      </c>
      <c r="Z34" s="18"/>
    </row>
    <row r="35" spans="1:26" x14ac:dyDescent="0.2">
      <c r="A35" s="74" t="s">
        <v>333</v>
      </c>
      <c r="B35" s="66"/>
      <c r="C35" s="105">
        <v>10.4</v>
      </c>
      <c r="D35" s="106"/>
      <c r="E35" s="105">
        <v>10.06</v>
      </c>
      <c r="F35" s="106"/>
      <c r="G35" s="105">
        <v>9.93</v>
      </c>
      <c r="H35" s="106"/>
      <c r="I35" s="105">
        <v>9.49</v>
      </c>
      <c r="J35" s="106"/>
      <c r="K35" s="105">
        <v>10.6</v>
      </c>
      <c r="L35" s="66"/>
      <c r="M35" s="105">
        <v>11.12</v>
      </c>
      <c r="N35" s="106"/>
      <c r="O35" s="105">
        <v>10.19</v>
      </c>
      <c r="P35" s="106"/>
      <c r="Q35" s="105">
        <v>10.24</v>
      </c>
      <c r="R35" s="93"/>
      <c r="S35" s="105">
        <v>10.1</v>
      </c>
      <c r="T35" s="91"/>
      <c r="U35" s="105">
        <v>7.98</v>
      </c>
      <c r="V35" s="106"/>
      <c r="W35" s="105">
        <v>8.17</v>
      </c>
      <c r="X35" s="106"/>
      <c r="Y35" s="105">
        <v>7.41</v>
      </c>
      <c r="Z35" s="18"/>
    </row>
    <row r="36" spans="1:26" x14ac:dyDescent="0.2">
      <c r="A36" s="74" t="s">
        <v>144</v>
      </c>
      <c r="B36" s="66"/>
      <c r="C36" s="107">
        <v>2.5000000000000001E-3</v>
      </c>
      <c r="D36" s="108"/>
      <c r="E36" s="107">
        <v>2.5000000000000001E-3</v>
      </c>
      <c r="F36" s="108"/>
      <c r="G36" s="107">
        <v>2.5000000000000001E-3</v>
      </c>
      <c r="H36" s="108"/>
      <c r="I36" s="107">
        <v>2.8999999999999998E-3</v>
      </c>
      <c r="J36" s="108"/>
      <c r="K36" s="107">
        <v>5.0000000000000001E-3</v>
      </c>
      <c r="L36" s="66"/>
      <c r="M36" s="107">
        <v>5.0000000000000001E-3</v>
      </c>
      <c r="N36" s="108"/>
      <c r="O36" s="107">
        <v>5.0000000000000001E-3</v>
      </c>
      <c r="P36" s="108"/>
      <c r="Q36" s="107">
        <v>5.4999999999999997E-3</v>
      </c>
      <c r="R36" s="93"/>
      <c r="S36" s="107">
        <v>7.9000000000000008E-3</v>
      </c>
      <c r="T36" s="93"/>
      <c r="U36" s="107">
        <v>1.04E-2</v>
      </c>
      <c r="V36" s="108"/>
      <c r="W36" s="107">
        <v>1.2500000000000001E-2</v>
      </c>
      <c r="X36" s="108"/>
      <c r="Y36" s="107">
        <v>1.2999999999999999E-2</v>
      </c>
      <c r="Z36" s="18"/>
    </row>
    <row r="37" spans="1:26" ht="4.5" customHeight="1" x14ac:dyDescent="0.2">
      <c r="A37" s="66"/>
      <c r="B37" s="66"/>
      <c r="C37" s="108"/>
      <c r="D37" s="108"/>
      <c r="E37" s="108"/>
      <c r="F37" s="108"/>
      <c r="G37" s="108"/>
      <c r="H37" s="108"/>
      <c r="I37" s="108"/>
      <c r="J37" s="108"/>
      <c r="K37" s="108"/>
      <c r="L37" s="66"/>
      <c r="M37" s="66"/>
      <c r="N37" s="66"/>
      <c r="O37" s="66"/>
      <c r="P37" s="108"/>
      <c r="Q37" s="108"/>
      <c r="R37" s="93"/>
      <c r="S37" s="108"/>
      <c r="T37" s="93"/>
      <c r="U37" s="108"/>
      <c r="V37" s="66"/>
      <c r="W37" s="66"/>
      <c r="X37" s="66"/>
      <c r="Y37" s="66"/>
      <c r="Z37" s="18"/>
    </row>
    <row r="38" spans="1:26" x14ac:dyDescent="0.2">
      <c r="A38" s="68" t="s">
        <v>145</v>
      </c>
      <c r="B38" s="66"/>
      <c r="C38" s="108"/>
      <c r="D38" s="108"/>
      <c r="E38" s="108"/>
      <c r="F38" s="108"/>
      <c r="G38" s="108"/>
      <c r="H38" s="108"/>
      <c r="I38" s="108"/>
      <c r="J38" s="108"/>
      <c r="K38" s="109"/>
      <c r="L38" s="66"/>
      <c r="M38" s="66"/>
      <c r="N38" s="66"/>
      <c r="O38" s="66"/>
      <c r="P38" s="108"/>
      <c r="Q38" s="108"/>
      <c r="R38" s="93"/>
      <c r="S38" s="108"/>
      <c r="T38" s="93"/>
      <c r="U38" s="108"/>
      <c r="V38" s="66"/>
      <c r="W38" s="66"/>
      <c r="X38" s="66"/>
      <c r="Y38" s="66"/>
      <c r="Z38" s="18"/>
    </row>
    <row r="39" spans="1:26" x14ac:dyDescent="0.2">
      <c r="A39" s="74" t="s">
        <v>334</v>
      </c>
      <c r="B39" s="66"/>
      <c r="C39" s="109">
        <v>1.48</v>
      </c>
      <c r="D39" s="109"/>
      <c r="E39" s="109">
        <v>1.57</v>
      </c>
      <c r="F39" s="109"/>
      <c r="G39" s="109">
        <v>1.52</v>
      </c>
      <c r="H39" s="110"/>
      <c r="I39" s="109">
        <v>1.48</v>
      </c>
      <c r="J39" s="111"/>
      <c r="K39" s="109">
        <v>1.44</v>
      </c>
      <c r="L39" s="66"/>
      <c r="M39" s="109">
        <v>1.34</v>
      </c>
      <c r="N39" s="109"/>
      <c r="O39" s="109">
        <v>1.3</v>
      </c>
      <c r="P39" s="110"/>
      <c r="Q39" s="109">
        <v>1.23</v>
      </c>
      <c r="R39" s="93"/>
      <c r="S39" s="109">
        <v>1.25</v>
      </c>
      <c r="T39" s="93"/>
      <c r="U39" s="109">
        <v>1.3</v>
      </c>
      <c r="V39" s="109"/>
      <c r="W39" s="109">
        <v>1.34</v>
      </c>
      <c r="X39" s="109"/>
      <c r="Y39" s="109">
        <v>1.35</v>
      </c>
      <c r="Z39" s="18"/>
    </row>
    <row r="40" spans="1:26" x14ac:dyDescent="0.2">
      <c r="A40" s="74" t="s">
        <v>146</v>
      </c>
      <c r="B40" s="66"/>
      <c r="C40" s="105">
        <v>1.51</v>
      </c>
      <c r="D40" s="105"/>
      <c r="E40" s="105">
        <v>1.53</v>
      </c>
      <c r="F40" s="105"/>
      <c r="G40" s="105">
        <v>1.55</v>
      </c>
      <c r="H40" s="110"/>
      <c r="I40" s="105">
        <v>1.52</v>
      </c>
      <c r="J40" s="106"/>
      <c r="K40" s="105">
        <v>1.43</v>
      </c>
      <c r="L40" s="66"/>
      <c r="M40" s="105">
        <v>1.43</v>
      </c>
      <c r="N40" s="105"/>
      <c r="O40" s="105">
        <v>1.31</v>
      </c>
      <c r="P40" s="110"/>
      <c r="Q40" s="105">
        <v>1.24</v>
      </c>
      <c r="R40" s="93"/>
      <c r="S40" s="105">
        <v>1.24</v>
      </c>
      <c r="T40" s="93"/>
      <c r="U40" s="105">
        <v>1.28</v>
      </c>
      <c r="V40" s="105"/>
      <c r="W40" s="105">
        <v>1.31</v>
      </c>
      <c r="X40" s="105"/>
      <c r="Y40" s="105">
        <v>1.33</v>
      </c>
      <c r="Z40" s="18"/>
    </row>
    <row r="41" spans="1:26" x14ac:dyDescent="0.2">
      <c r="A41" s="74" t="s">
        <v>335</v>
      </c>
      <c r="B41" s="66"/>
      <c r="C41" s="105">
        <v>1.07</v>
      </c>
      <c r="D41" s="105"/>
      <c r="E41" s="105">
        <v>1.1100000000000001</v>
      </c>
      <c r="F41" s="105"/>
      <c r="G41" s="105">
        <v>1.1200000000000001</v>
      </c>
      <c r="H41" s="66"/>
      <c r="I41" s="105">
        <v>1.0900000000000001</v>
      </c>
      <c r="J41" s="106"/>
      <c r="K41" s="105">
        <v>1.1399999999999999</v>
      </c>
      <c r="L41" s="66"/>
      <c r="M41" s="105">
        <v>1.1100000000000001</v>
      </c>
      <c r="N41" s="105"/>
      <c r="O41" s="105">
        <v>1.1200000000000001</v>
      </c>
      <c r="P41" s="66"/>
      <c r="Q41" s="105">
        <v>1.05</v>
      </c>
      <c r="R41" s="93"/>
      <c r="S41" s="105">
        <v>1.07</v>
      </c>
      <c r="T41" s="93"/>
      <c r="U41" s="105">
        <v>1.1399999999999999</v>
      </c>
      <c r="V41" s="105"/>
      <c r="W41" s="105">
        <v>1.18</v>
      </c>
      <c r="X41" s="105"/>
      <c r="Y41" s="105">
        <v>1.2</v>
      </c>
      <c r="Z41" s="18"/>
    </row>
    <row r="42" spans="1:26" x14ac:dyDescent="0.2">
      <c r="A42" s="74" t="s">
        <v>147</v>
      </c>
      <c r="B42" s="66"/>
      <c r="C42" s="105">
        <v>1.1299999999999999</v>
      </c>
      <c r="D42" s="105"/>
      <c r="E42" s="105">
        <v>1.1100000000000001</v>
      </c>
      <c r="F42" s="105"/>
      <c r="G42" s="105">
        <v>1.1100000000000001</v>
      </c>
      <c r="H42" s="66"/>
      <c r="I42" s="105">
        <v>1.1000000000000001</v>
      </c>
      <c r="J42" s="106"/>
      <c r="K42" s="105">
        <v>1.1000000000000001</v>
      </c>
      <c r="L42" s="66"/>
      <c r="M42" s="105">
        <v>1.1299999999999999</v>
      </c>
      <c r="N42" s="105"/>
      <c r="O42" s="105">
        <v>1.1200000000000001</v>
      </c>
      <c r="P42" s="66"/>
      <c r="Q42" s="105">
        <v>1.08</v>
      </c>
      <c r="R42" s="93"/>
      <c r="S42" s="105">
        <v>1.07</v>
      </c>
      <c r="T42" s="93"/>
      <c r="U42" s="105">
        <v>1.1000000000000001</v>
      </c>
      <c r="V42" s="105"/>
      <c r="W42" s="105">
        <v>1.17</v>
      </c>
      <c r="X42" s="105"/>
      <c r="Y42" s="105">
        <v>1.18</v>
      </c>
      <c r="Z42" s="18"/>
    </row>
    <row r="43" spans="1:26" ht="5.25" customHeight="1" x14ac:dyDescent="0.2">
      <c r="A43" s="66"/>
      <c r="B43" s="66"/>
      <c r="C43" s="66"/>
      <c r="D43" s="66"/>
      <c r="E43" s="66"/>
      <c r="F43" s="66"/>
      <c r="G43" s="66"/>
      <c r="H43" s="66"/>
      <c r="I43" s="66"/>
      <c r="J43" s="66"/>
      <c r="K43" s="66"/>
      <c r="L43" s="66"/>
      <c r="M43" s="66"/>
      <c r="N43" s="66"/>
      <c r="O43" s="66"/>
      <c r="P43" s="66"/>
      <c r="Q43" s="66"/>
      <c r="R43" s="93"/>
      <c r="S43" s="66"/>
      <c r="T43" s="93"/>
      <c r="U43" s="66"/>
      <c r="V43" s="66"/>
      <c r="W43" s="66"/>
      <c r="X43" s="66"/>
      <c r="Y43" s="66"/>
      <c r="Z43" s="18"/>
    </row>
    <row r="44" spans="1:26" ht="24.75" customHeight="1" x14ac:dyDescent="0.2">
      <c r="A44" s="256" t="s">
        <v>148</v>
      </c>
      <c r="B44" s="257"/>
      <c r="C44" s="257"/>
      <c r="D44" s="257"/>
      <c r="E44" s="257"/>
      <c r="F44" s="257"/>
      <c r="G44" s="257"/>
      <c r="H44" s="257"/>
      <c r="I44" s="257"/>
      <c r="J44" s="257"/>
      <c r="K44" s="257"/>
      <c r="L44" s="257"/>
      <c r="M44" s="257"/>
      <c r="N44" s="257"/>
      <c r="O44" s="257"/>
      <c r="P44" s="257"/>
      <c r="Q44" s="257"/>
      <c r="R44" s="257"/>
      <c r="S44" s="257"/>
      <c r="T44" s="257"/>
      <c r="U44" s="257"/>
      <c r="V44" s="259"/>
      <c r="W44" s="259"/>
      <c r="X44" s="257"/>
      <c r="Y44" s="257"/>
      <c r="Z44" s="18"/>
    </row>
    <row r="45" spans="1:26" x14ac:dyDescent="0.2">
      <c r="A45" s="256" t="s">
        <v>149</v>
      </c>
      <c r="B45" s="257"/>
      <c r="C45" s="257"/>
      <c r="D45" s="257"/>
      <c r="E45" s="257"/>
      <c r="F45" s="257"/>
      <c r="G45" s="257"/>
      <c r="H45" s="257"/>
      <c r="I45" s="257"/>
      <c r="J45" s="257"/>
      <c r="K45" s="257"/>
      <c r="L45" s="257"/>
      <c r="M45" s="257"/>
      <c r="N45" s="257"/>
      <c r="O45" s="257"/>
      <c r="P45" s="257"/>
      <c r="Q45" s="257"/>
      <c r="R45" s="257"/>
      <c r="S45" s="257"/>
      <c r="T45" s="257"/>
      <c r="U45" s="257"/>
      <c r="V45" s="259"/>
      <c r="W45" s="259"/>
      <c r="X45" s="257"/>
      <c r="Y45" s="257"/>
      <c r="Z45" s="38"/>
    </row>
    <row r="46" spans="1:26" ht="23.25" customHeight="1" x14ac:dyDescent="0.2">
      <c r="A46" s="256" t="s">
        <v>150</v>
      </c>
      <c r="B46" s="257"/>
      <c r="C46" s="257"/>
      <c r="D46" s="257"/>
      <c r="E46" s="257"/>
      <c r="F46" s="257"/>
      <c r="G46" s="257"/>
      <c r="H46" s="257"/>
      <c r="I46" s="257"/>
      <c r="J46" s="257"/>
      <c r="K46" s="257"/>
      <c r="L46" s="257"/>
      <c r="M46" s="257"/>
      <c r="N46" s="257"/>
      <c r="O46" s="257"/>
      <c r="P46" s="257"/>
      <c r="Q46" s="257"/>
      <c r="R46" s="257"/>
      <c r="S46" s="257"/>
      <c r="T46" s="257"/>
      <c r="U46" s="257"/>
      <c r="V46" s="259"/>
      <c r="W46" s="259"/>
      <c r="X46" s="257"/>
      <c r="Y46" s="257"/>
      <c r="Z46" s="18"/>
    </row>
    <row r="47" spans="1:26" x14ac:dyDescent="0.2">
      <c r="A47" s="256" t="s">
        <v>151</v>
      </c>
      <c r="B47" s="257"/>
      <c r="C47" s="257"/>
      <c r="D47" s="257"/>
      <c r="E47" s="257"/>
      <c r="F47" s="257"/>
      <c r="G47" s="257"/>
      <c r="H47" s="257"/>
      <c r="I47" s="257"/>
      <c r="J47" s="257"/>
      <c r="K47" s="257"/>
      <c r="L47" s="257"/>
      <c r="M47" s="257"/>
      <c r="N47" s="257"/>
      <c r="O47" s="257"/>
      <c r="P47" s="257"/>
      <c r="Q47" s="257"/>
      <c r="R47" s="257"/>
      <c r="S47" s="257"/>
      <c r="T47" s="257"/>
      <c r="U47" s="257"/>
      <c r="V47" s="259"/>
      <c r="W47" s="259"/>
      <c r="X47" s="257"/>
      <c r="Y47" s="257"/>
      <c r="Z47" s="18"/>
    </row>
    <row r="48" spans="1:26" ht="26.25" customHeight="1" x14ac:dyDescent="0.2">
      <c r="A48" s="286" t="s">
        <v>368</v>
      </c>
      <c r="B48" s="287"/>
      <c r="C48" s="287"/>
      <c r="D48" s="287"/>
      <c r="E48" s="287"/>
      <c r="F48" s="287"/>
      <c r="G48" s="287"/>
      <c r="H48" s="287"/>
      <c r="I48" s="287"/>
      <c r="J48" s="287"/>
      <c r="K48" s="287"/>
      <c r="L48" s="287"/>
      <c r="M48" s="287"/>
      <c r="N48" s="287"/>
      <c r="O48" s="287"/>
      <c r="P48" s="287"/>
      <c r="Q48" s="287"/>
      <c r="R48" s="287"/>
      <c r="S48" s="287"/>
      <c r="T48" s="287"/>
      <c r="U48" s="287"/>
      <c r="V48" s="288"/>
      <c r="W48" s="288"/>
      <c r="X48" s="287"/>
      <c r="Y48" s="287"/>
      <c r="Z48" s="18"/>
    </row>
    <row r="49" spans="1:26" ht="40.5" customHeight="1" x14ac:dyDescent="0.2">
      <c r="A49" s="283" t="s">
        <v>369</v>
      </c>
      <c r="B49" s="284"/>
      <c r="C49" s="284"/>
      <c r="D49" s="284"/>
      <c r="E49" s="284"/>
      <c r="F49" s="284"/>
      <c r="G49" s="284"/>
      <c r="H49" s="284"/>
      <c r="I49" s="284"/>
      <c r="J49" s="284"/>
      <c r="K49" s="284"/>
      <c r="L49" s="284"/>
      <c r="M49" s="284"/>
      <c r="N49" s="284"/>
      <c r="O49" s="284"/>
      <c r="P49" s="284"/>
      <c r="Q49" s="284"/>
      <c r="R49" s="284"/>
      <c r="S49" s="284"/>
      <c r="T49" s="284"/>
      <c r="U49" s="284"/>
      <c r="V49" s="285"/>
      <c r="W49" s="285"/>
      <c r="X49" s="284"/>
      <c r="Y49" s="284"/>
      <c r="Z49" s="18"/>
    </row>
    <row r="50" spans="1:26" x14ac:dyDescent="0.2">
      <c r="A50" s="283" t="s">
        <v>152</v>
      </c>
      <c r="B50" s="284"/>
      <c r="C50" s="284"/>
      <c r="D50" s="284"/>
      <c r="E50" s="284"/>
      <c r="F50" s="284"/>
      <c r="G50" s="284"/>
      <c r="H50" s="284"/>
      <c r="I50" s="284"/>
      <c r="J50" s="284"/>
      <c r="K50" s="284"/>
      <c r="L50" s="284"/>
      <c r="M50" s="284"/>
      <c r="N50" s="284"/>
      <c r="O50" s="284"/>
      <c r="P50" s="284"/>
      <c r="Q50" s="284"/>
      <c r="R50" s="284"/>
      <c r="S50" s="284"/>
      <c r="T50" s="284"/>
      <c r="U50" s="284"/>
      <c r="V50" s="285"/>
      <c r="W50" s="285"/>
      <c r="X50" s="284"/>
      <c r="Y50" s="284"/>
      <c r="Z50" s="38"/>
    </row>
    <row r="51" spans="1:26" x14ac:dyDescent="0.2">
      <c r="A51" s="283" t="s">
        <v>153</v>
      </c>
      <c r="B51" s="284"/>
      <c r="C51" s="284"/>
      <c r="D51" s="284"/>
      <c r="E51" s="284"/>
      <c r="F51" s="284"/>
      <c r="G51" s="284"/>
      <c r="H51" s="284"/>
      <c r="I51" s="284"/>
      <c r="J51" s="284"/>
      <c r="K51" s="284"/>
      <c r="L51" s="284"/>
      <c r="M51" s="284"/>
      <c r="N51" s="284"/>
      <c r="O51" s="284"/>
      <c r="P51" s="284"/>
      <c r="Q51" s="284"/>
      <c r="R51" s="284"/>
      <c r="S51" s="284"/>
      <c r="T51" s="284"/>
      <c r="U51" s="284"/>
      <c r="V51" s="285"/>
      <c r="W51" s="285"/>
      <c r="X51" s="284"/>
      <c r="Y51" s="284"/>
      <c r="Z51" s="38"/>
    </row>
    <row r="52" spans="1:26" x14ac:dyDescent="0.2">
      <c r="A52" s="283" t="s">
        <v>154</v>
      </c>
      <c r="B52" s="284"/>
      <c r="C52" s="284"/>
      <c r="D52" s="284"/>
      <c r="E52" s="284"/>
      <c r="F52" s="284"/>
      <c r="G52" s="284"/>
      <c r="H52" s="284"/>
      <c r="I52" s="284"/>
      <c r="J52" s="284"/>
      <c r="K52" s="284"/>
      <c r="L52" s="284"/>
      <c r="M52" s="284"/>
      <c r="N52" s="284"/>
      <c r="O52" s="284"/>
      <c r="P52" s="284"/>
      <c r="Q52" s="284"/>
      <c r="R52" s="284"/>
      <c r="S52" s="284"/>
      <c r="T52" s="284"/>
      <c r="U52" s="284"/>
      <c r="V52" s="285"/>
      <c r="W52" s="285"/>
      <c r="X52" s="284"/>
      <c r="Y52" s="284"/>
      <c r="Z52" s="38"/>
    </row>
    <row r="53" spans="1:26" x14ac:dyDescent="0.2">
      <c r="A53" s="18"/>
      <c r="B53" s="18"/>
      <c r="C53" s="18"/>
      <c r="D53" s="18"/>
      <c r="E53" s="18"/>
      <c r="F53" s="18"/>
      <c r="G53" s="18"/>
      <c r="H53" s="18"/>
      <c r="I53" s="18"/>
      <c r="J53" s="18"/>
      <c r="K53" s="18"/>
      <c r="L53" s="18"/>
      <c r="M53" s="18"/>
      <c r="N53" s="18"/>
      <c r="O53" s="18"/>
      <c r="P53" s="18"/>
      <c r="Q53" s="18"/>
      <c r="R53" s="38"/>
      <c r="S53" s="18"/>
      <c r="T53" s="38"/>
      <c r="U53" s="18"/>
      <c r="V53" s="18"/>
      <c r="W53" s="18"/>
      <c r="X53" s="18"/>
      <c r="Y53" s="18"/>
      <c r="Z53" s="18"/>
    </row>
    <row r="54" spans="1:26" x14ac:dyDescent="0.2">
      <c r="A54" s="18"/>
      <c r="B54" s="18"/>
      <c r="C54" s="18"/>
      <c r="D54" s="18"/>
      <c r="E54" s="18"/>
      <c r="F54" s="18"/>
      <c r="G54" s="18"/>
      <c r="H54" s="18"/>
      <c r="I54" s="18"/>
      <c r="J54" s="18"/>
      <c r="K54" s="18"/>
      <c r="L54" s="18"/>
      <c r="M54" s="18"/>
      <c r="N54" s="18"/>
      <c r="O54" s="18"/>
      <c r="P54" s="18"/>
      <c r="Q54" s="18"/>
      <c r="R54" s="38"/>
      <c r="S54" s="18"/>
      <c r="T54" s="38"/>
      <c r="U54" s="18"/>
      <c r="V54" s="18"/>
      <c r="W54" s="18"/>
      <c r="X54" s="18"/>
      <c r="Y54" s="18"/>
      <c r="Z54" s="18"/>
    </row>
    <row r="55" spans="1:26" x14ac:dyDescent="0.2">
      <c r="A55" s="18"/>
      <c r="B55" s="18"/>
      <c r="C55" s="18"/>
      <c r="D55" s="18"/>
      <c r="E55" s="18"/>
      <c r="F55" s="18"/>
      <c r="G55" s="18"/>
      <c r="H55" s="18"/>
      <c r="I55" s="18"/>
      <c r="J55" s="18"/>
      <c r="K55" s="18"/>
      <c r="L55" s="18"/>
      <c r="M55" s="18"/>
      <c r="N55" s="18"/>
      <c r="O55" s="18"/>
      <c r="P55" s="18"/>
      <c r="Q55" s="18"/>
      <c r="R55" s="38"/>
      <c r="S55" s="18"/>
      <c r="T55" s="38"/>
      <c r="U55" s="18"/>
      <c r="V55" s="18"/>
      <c r="W55" s="18"/>
      <c r="X55" s="18"/>
      <c r="Y55" s="18"/>
      <c r="Z55" s="18"/>
    </row>
    <row r="56" spans="1:26" x14ac:dyDescent="0.2">
      <c r="A56" s="18"/>
      <c r="B56" s="18"/>
      <c r="C56" s="18"/>
      <c r="D56" s="18"/>
      <c r="E56" s="18"/>
      <c r="F56" s="18"/>
      <c r="G56" s="18"/>
      <c r="H56" s="18"/>
      <c r="I56" s="18"/>
      <c r="J56" s="18"/>
      <c r="K56" s="18"/>
      <c r="L56" s="18"/>
      <c r="M56" s="18"/>
      <c r="N56" s="18"/>
      <c r="O56" s="18"/>
      <c r="P56" s="18"/>
      <c r="Q56" s="18"/>
      <c r="R56" s="38"/>
      <c r="S56" s="18"/>
      <c r="T56" s="38"/>
      <c r="U56" s="18"/>
      <c r="V56" s="18"/>
      <c r="W56" s="18"/>
      <c r="X56" s="18"/>
      <c r="Y56" s="18"/>
      <c r="Z56" s="18"/>
    </row>
    <row r="57" spans="1:26" x14ac:dyDescent="0.2">
      <c r="A57" s="18"/>
      <c r="B57" s="18"/>
      <c r="C57" s="18"/>
      <c r="D57" s="18"/>
      <c r="E57" s="18"/>
      <c r="F57" s="18"/>
      <c r="G57" s="18"/>
      <c r="H57" s="18"/>
      <c r="I57" s="18"/>
      <c r="J57" s="18"/>
      <c r="K57" s="18"/>
      <c r="L57" s="18"/>
      <c r="M57" s="18"/>
      <c r="N57" s="18"/>
      <c r="O57" s="18"/>
      <c r="P57" s="18"/>
      <c r="Q57" s="18"/>
      <c r="R57" s="38"/>
      <c r="S57" s="18"/>
      <c r="T57" s="38"/>
      <c r="U57" s="18"/>
      <c r="V57" s="18"/>
      <c r="W57" s="18"/>
      <c r="X57" s="18"/>
      <c r="Y57" s="18"/>
      <c r="Z57" s="18"/>
    </row>
    <row r="58" spans="1:26" x14ac:dyDescent="0.2">
      <c r="A58" s="18"/>
      <c r="B58" s="18"/>
      <c r="C58" s="18"/>
      <c r="D58" s="18"/>
      <c r="E58" s="18"/>
      <c r="F58" s="18"/>
      <c r="G58" s="18"/>
      <c r="H58" s="18"/>
      <c r="I58" s="18"/>
      <c r="J58" s="18"/>
      <c r="K58" s="18"/>
      <c r="L58" s="18"/>
      <c r="M58" s="18"/>
      <c r="N58" s="18"/>
      <c r="O58" s="18"/>
      <c r="P58" s="18"/>
      <c r="Q58" s="18"/>
      <c r="R58" s="38"/>
      <c r="S58" s="18"/>
      <c r="T58" s="38"/>
      <c r="U58" s="18"/>
      <c r="V58" s="18"/>
      <c r="W58" s="18"/>
      <c r="X58" s="18"/>
      <c r="Y58" s="18"/>
      <c r="Z58" s="18"/>
    </row>
    <row r="59" spans="1:26" x14ac:dyDescent="0.2">
      <c r="A59" s="18"/>
      <c r="B59" s="18"/>
      <c r="C59" s="18"/>
      <c r="D59" s="18"/>
      <c r="E59" s="18"/>
      <c r="F59" s="18"/>
      <c r="G59" s="18"/>
      <c r="H59" s="18"/>
      <c r="I59" s="18"/>
      <c r="J59" s="18"/>
      <c r="K59" s="18"/>
      <c r="L59" s="18"/>
      <c r="M59" s="18"/>
      <c r="N59" s="18"/>
      <c r="O59" s="18"/>
      <c r="P59" s="18"/>
      <c r="Q59" s="18"/>
      <c r="R59" s="38"/>
      <c r="S59" s="18"/>
      <c r="T59" s="38"/>
      <c r="U59" s="18"/>
      <c r="V59" s="18"/>
      <c r="W59" s="18"/>
      <c r="X59" s="18"/>
      <c r="Y59" s="18"/>
      <c r="Z59" s="18"/>
    </row>
    <row r="60" spans="1:26" x14ac:dyDescent="0.2">
      <c r="A60" s="18"/>
      <c r="B60" s="18"/>
      <c r="C60" s="18"/>
      <c r="D60" s="18"/>
      <c r="E60" s="18"/>
      <c r="F60" s="18"/>
      <c r="G60" s="18"/>
      <c r="H60" s="18"/>
      <c r="I60" s="18"/>
      <c r="J60" s="18"/>
      <c r="K60" s="18"/>
      <c r="L60" s="18"/>
      <c r="M60" s="18"/>
      <c r="N60" s="18"/>
      <c r="O60" s="18"/>
      <c r="P60" s="18"/>
      <c r="Q60" s="18"/>
      <c r="R60" s="38"/>
      <c r="S60" s="18"/>
      <c r="T60" s="38"/>
      <c r="U60" s="18"/>
      <c r="V60" s="18"/>
      <c r="W60" s="18"/>
      <c r="X60" s="18"/>
      <c r="Y60" s="18"/>
      <c r="Z60" s="18"/>
    </row>
    <row r="61" spans="1:26" x14ac:dyDescent="0.2">
      <c r="A61" s="18"/>
      <c r="B61" s="18"/>
      <c r="C61" s="18"/>
      <c r="D61" s="18"/>
      <c r="E61" s="18"/>
      <c r="F61" s="18"/>
      <c r="G61" s="18"/>
      <c r="H61" s="18"/>
      <c r="I61" s="18"/>
      <c r="J61" s="18"/>
      <c r="K61" s="18"/>
      <c r="L61" s="18"/>
      <c r="M61" s="18"/>
      <c r="N61" s="18"/>
      <c r="O61" s="18"/>
      <c r="P61" s="18"/>
      <c r="Q61" s="18"/>
      <c r="R61" s="38"/>
      <c r="S61" s="18"/>
      <c r="T61" s="38"/>
      <c r="U61" s="18"/>
      <c r="V61" s="18"/>
      <c r="W61" s="18"/>
      <c r="X61" s="18"/>
      <c r="Y61" s="18"/>
      <c r="Z61" s="18"/>
    </row>
    <row r="62" spans="1:26" x14ac:dyDescent="0.2">
      <c r="A62" s="18"/>
      <c r="B62" s="18"/>
      <c r="C62" s="18"/>
      <c r="D62" s="18"/>
      <c r="E62" s="18"/>
      <c r="F62" s="18"/>
      <c r="G62" s="18"/>
      <c r="H62" s="18"/>
      <c r="I62" s="18"/>
      <c r="J62" s="18"/>
      <c r="K62" s="18"/>
      <c r="L62" s="18"/>
      <c r="M62" s="18"/>
      <c r="N62" s="18"/>
      <c r="O62" s="18"/>
      <c r="P62" s="18"/>
      <c r="Q62" s="18"/>
      <c r="R62" s="38"/>
      <c r="S62" s="18"/>
      <c r="T62" s="38"/>
      <c r="U62" s="18"/>
      <c r="V62" s="18"/>
      <c r="W62" s="18"/>
      <c r="X62" s="18"/>
      <c r="Y62" s="18"/>
      <c r="Z62" s="18"/>
    </row>
    <row r="63" spans="1:26" x14ac:dyDescent="0.2">
      <c r="A63" s="18"/>
      <c r="B63" s="18"/>
      <c r="C63" s="18"/>
      <c r="D63" s="18"/>
      <c r="E63" s="18"/>
      <c r="F63" s="18"/>
      <c r="G63" s="18"/>
      <c r="H63" s="18"/>
      <c r="I63" s="18"/>
      <c r="J63" s="18"/>
      <c r="K63" s="18"/>
      <c r="L63" s="18"/>
      <c r="M63" s="18"/>
      <c r="N63" s="18"/>
      <c r="O63" s="18"/>
      <c r="P63" s="18"/>
      <c r="Q63" s="18"/>
      <c r="R63" s="38"/>
      <c r="S63" s="18"/>
      <c r="T63" s="38"/>
      <c r="U63" s="18"/>
      <c r="V63" s="18"/>
      <c r="W63" s="18"/>
      <c r="X63" s="18"/>
      <c r="Y63" s="18"/>
      <c r="Z63" s="18"/>
    </row>
    <row r="64" spans="1:26" x14ac:dyDescent="0.2">
      <c r="A64" s="18"/>
      <c r="B64" s="18"/>
      <c r="C64" s="18"/>
      <c r="D64" s="18"/>
      <c r="E64" s="18"/>
      <c r="F64" s="18"/>
      <c r="G64" s="18"/>
      <c r="H64" s="18"/>
      <c r="I64" s="18"/>
      <c r="J64" s="18"/>
      <c r="K64" s="18"/>
      <c r="L64" s="18"/>
      <c r="M64" s="18"/>
      <c r="N64" s="18"/>
      <c r="O64" s="18"/>
      <c r="P64" s="18"/>
      <c r="Q64" s="18"/>
      <c r="R64" s="38"/>
      <c r="S64" s="18"/>
      <c r="T64" s="38"/>
      <c r="U64" s="18"/>
      <c r="V64" s="18"/>
      <c r="W64" s="18"/>
      <c r="X64" s="18"/>
      <c r="Y64" s="18"/>
      <c r="Z64" s="18"/>
    </row>
    <row r="65" spans="1:26" x14ac:dyDescent="0.2">
      <c r="A65" s="18"/>
      <c r="B65" s="18"/>
      <c r="C65" s="18"/>
      <c r="D65" s="18"/>
      <c r="E65" s="18"/>
      <c r="F65" s="18"/>
      <c r="G65" s="18"/>
      <c r="H65" s="18"/>
      <c r="I65" s="18"/>
      <c r="J65" s="18"/>
      <c r="K65" s="18"/>
      <c r="L65" s="18"/>
      <c r="M65" s="18"/>
      <c r="N65" s="18"/>
      <c r="O65" s="18"/>
      <c r="P65" s="18"/>
      <c r="Q65" s="18"/>
      <c r="R65" s="38"/>
      <c r="S65" s="18"/>
      <c r="T65" s="38"/>
      <c r="U65" s="18"/>
      <c r="V65" s="18"/>
      <c r="W65" s="18"/>
      <c r="X65" s="18"/>
      <c r="Y65" s="18"/>
      <c r="Z65" s="18"/>
    </row>
    <row r="66" spans="1:26" x14ac:dyDescent="0.2">
      <c r="A66" s="18"/>
      <c r="B66" s="18"/>
      <c r="C66" s="18"/>
      <c r="D66" s="18"/>
      <c r="E66" s="18"/>
      <c r="F66" s="18"/>
      <c r="G66" s="18"/>
      <c r="H66" s="18"/>
      <c r="I66" s="18"/>
      <c r="J66" s="18"/>
      <c r="K66" s="18"/>
      <c r="L66" s="18"/>
      <c r="M66" s="18"/>
      <c r="N66" s="18"/>
      <c r="O66" s="18"/>
      <c r="P66" s="18"/>
      <c r="Q66" s="18"/>
      <c r="R66" s="38"/>
      <c r="S66" s="18"/>
      <c r="T66" s="38"/>
      <c r="U66" s="18"/>
      <c r="V66" s="18"/>
      <c r="W66" s="18"/>
      <c r="X66" s="18"/>
      <c r="Y66" s="18"/>
      <c r="Z66" s="18"/>
    </row>
    <row r="67" spans="1:26" x14ac:dyDescent="0.2">
      <c r="A67" s="18"/>
      <c r="B67" s="18"/>
      <c r="C67" s="18"/>
      <c r="D67" s="18"/>
      <c r="E67" s="18"/>
      <c r="F67" s="18"/>
      <c r="G67" s="18"/>
      <c r="H67" s="18"/>
      <c r="I67" s="18"/>
      <c r="J67" s="18"/>
      <c r="K67" s="18"/>
      <c r="L67" s="18"/>
      <c r="M67" s="18"/>
      <c r="N67" s="18"/>
      <c r="O67" s="18"/>
      <c r="P67" s="18"/>
      <c r="Q67" s="18"/>
      <c r="R67" s="38"/>
      <c r="S67" s="18"/>
      <c r="T67" s="38"/>
      <c r="U67" s="18"/>
      <c r="V67" s="18"/>
      <c r="W67" s="18"/>
      <c r="X67" s="18"/>
      <c r="Y67" s="18"/>
      <c r="Z67" s="18"/>
    </row>
    <row r="68" spans="1:26" x14ac:dyDescent="0.2">
      <c r="A68" s="18"/>
      <c r="B68" s="18"/>
      <c r="C68" s="18"/>
      <c r="D68" s="18"/>
      <c r="E68" s="18"/>
      <c r="F68" s="18"/>
      <c r="G68" s="18"/>
      <c r="H68" s="18"/>
      <c r="I68" s="18"/>
      <c r="J68" s="18"/>
      <c r="K68" s="18"/>
      <c r="L68" s="18"/>
      <c r="M68" s="18"/>
      <c r="N68" s="18"/>
      <c r="O68" s="18"/>
      <c r="P68" s="18"/>
      <c r="Q68" s="18"/>
      <c r="R68" s="38"/>
      <c r="S68" s="18"/>
      <c r="T68" s="38"/>
      <c r="U68" s="18"/>
      <c r="V68" s="18"/>
      <c r="W68" s="18"/>
      <c r="X68" s="18"/>
      <c r="Y68" s="18"/>
      <c r="Z68" s="18"/>
    </row>
    <row r="69" spans="1:26" x14ac:dyDescent="0.2">
      <c r="A69" s="18"/>
      <c r="B69" s="18"/>
      <c r="C69" s="18"/>
      <c r="D69" s="18"/>
      <c r="E69" s="18"/>
      <c r="F69" s="18"/>
      <c r="G69" s="18"/>
      <c r="H69" s="18"/>
      <c r="I69" s="18"/>
      <c r="J69" s="18"/>
      <c r="K69" s="18"/>
      <c r="L69" s="18"/>
      <c r="M69" s="18"/>
      <c r="N69" s="18"/>
      <c r="O69" s="18"/>
      <c r="P69" s="18"/>
      <c r="Q69" s="18"/>
      <c r="R69" s="38"/>
      <c r="S69" s="18"/>
      <c r="T69" s="38"/>
      <c r="U69" s="18"/>
      <c r="V69" s="18"/>
      <c r="W69" s="18"/>
      <c r="X69" s="18"/>
      <c r="Y69" s="18"/>
      <c r="Z69" s="18"/>
    </row>
    <row r="70" spans="1:26" x14ac:dyDescent="0.2">
      <c r="A70" s="18"/>
      <c r="B70" s="18"/>
      <c r="C70" s="18"/>
      <c r="D70" s="18"/>
      <c r="E70" s="18"/>
      <c r="F70" s="18"/>
      <c r="G70" s="18"/>
      <c r="H70" s="18"/>
      <c r="I70" s="18"/>
      <c r="J70" s="18"/>
      <c r="K70" s="18"/>
      <c r="L70" s="18"/>
      <c r="M70" s="18"/>
      <c r="N70" s="18"/>
      <c r="O70" s="18"/>
      <c r="P70" s="18"/>
      <c r="Q70" s="18"/>
      <c r="R70" s="38"/>
      <c r="S70" s="18"/>
      <c r="T70" s="38"/>
      <c r="U70" s="18"/>
      <c r="V70" s="18"/>
      <c r="W70" s="18"/>
      <c r="X70" s="18"/>
      <c r="Y70" s="18"/>
      <c r="Z70" s="18"/>
    </row>
    <row r="71" spans="1:26" x14ac:dyDescent="0.2">
      <c r="A71" s="18"/>
      <c r="B71" s="18"/>
      <c r="C71" s="18"/>
      <c r="D71" s="18"/>
      <c r="E71" s="18"/>
      <c r="F71" s="18"/>
      <c r="G71" s="18"/>
      <c r="H71" s="18"/>
      <c r="I71" s="18"/>
      <c r="J71" s="18"/>
      <c r="K71" s="18"/>
      <c r="L71" s="18"/>
      <c r="M71" s="18"/>
      <c r="N71" s="18"/>
      <c r="O71" s="18"/>
      <c r="P71" s="18"/>
      <c r="Q71" s="18"/>
      <c r="R71" s="38"/>
      <c r="S71" s="18"/>
      <c r="T71" s="38"/>
      <c r="U71" s="18"/>
      <c r="V71" s="18"/>
      <c r="W71" s="18"/>
      <c r="X71" s="18"/>
      <c r="Y71" s="18"/>
      <c r="Z71" s="18"/>
    </row>
    <row r="72" spans="1:26" x14ac:dyDescent="0.2">
      <c r="A72" s="18"/>
      <c r="B72" s="18"/>
      <c r="C72" s="18"/>
      <c r="D72" s="18"/>
      <c r="E72" s="18"/>
      <c r="F72" s="18"/>
      <c r="G72" s="18"/>
      <c r="H72" s="18"/>
      <c r="I72" s="18"/>
      <c r="J72" s="18"/>
      <c r="K72" s="18"/>
      <c r="L72" s="18"/>
      <c r="M72" s="18"/>
      <c r="N72" s="18"/>
      <c r="O72" s="18"/>
      <c r="P72" s="18"/>
      <c r="Q72" s="18"/>
      <c r="R72" s="38"/>
      <c r="S72" s="18"/>
      <c r="T72" s="38"/>
      <c r="U72" s="18"/>
      <c r="V72" s="18"/>
      <c r="W72" s="18"/>
      <c r="X72" s="18"/>
      <c r="Y72" s="18"/>
      <c r="Z72" s="18"/>
    </row>
    <row r="73" spans="1:26" x14ac:dyDescent="0.2">
      <c r="A73" s="18"/>
      <c r="B73" s="18"/>
      <c r="C73" s="18"/>
      <c r="D73" s="18"/>
      <c r="E73" s="18"/>
      <c r="F73" s="18"/>
      <c r="G73" s="18"/>
      <c r="H73" s="18"/>
      <c r="I73" s="18"/>
      <c r="J73" s="18"/>
      <c r="K73" s="18"/>
      <c r="L73" s="18"/>
      <c r="M73" s="18"/>
      <c r="N73" s="18"/>
      <c r="O73" s="18"/>
      <c r="P73" s="18"/>
      <c r="Q73" s="18"/>
      <c r="R73" s="38"/>
      <c r="S73" s="18"/>
      <c r="T73" s="38"/>
      <c r="U73" s="18"/>
      <c r="V73" s="18"/>
      <c r="W73" s="18"/>
      <c r="X73" s="18"/>
      <c r="Y73" s="18"/>
      <c r="Z73" s="18"/>
    </row>
    <row r="74" spans="1:26" x14ac:dyDescent="0.2">
      <c r="A74" s="18"/>
      <c r="B74" s="18"/>
      <c r="C74" s="18"/>
      <c r="D74" s="18"/>
      <c r="E74" s="18"/>
      <c r="F74" s="18"/>
      <c r="G74" s="18"/>
      <c r="H74" s="18"/>
      <c r="I74" s="18"/>
      <c r="J74" s="18"/>
      <c r="K74" s="18"/>
      <c r="L74" s="18"/>
      <c r="M74" s="18"/>
      <c r="N74" s="18"/>
      <c r="O74" s="18"/>
      <c r="P74" s="18"/>
      <c r="Q74" s="18"/>
      <c r="R74" s="38"/>
      <c r="S74" s="18"/>
      <c r="T74" s="38"/>
      <c r="U74" s="18"/>
      <c r="V74" s="18"/>
      <c r="W74" s="18"/>
      <c r="X74" s="18"/>
      <c r="Y74" s="18"/>
      <c r="Z74" s="18"/>
    </row>
    <row r="75" spans="1:26" x14ac:dyDescent="0.2">
      <c r="A75" s="18"/>
      <c r="B75" s="18"/>
      <c r="C75" s="18"/>
      <c r="D75" s="18"/>
      <c r="E75" s="18"/>
      <c r="F75" s="18"/>
      <c r="G75" s="18"/>
      <c r="H75" s="18"/>
      <c r="I75" s="18"/>
      <c r="J75" s="18"/>
      <c r="K75" s="18"/>
      <c r="L75" s="18"/>
      <c r="M75" s="18"/>
      <c r="N75" s="18"/>
      <c r="O75" s="18"/>
      <c r="P75" s="18"/>
      <c r="Q75" s="18"/>
      <c r="R75" s="38"/>
      <c r="S75" s="18"/>
      <c r="T75" s="38"/>
      <c r="U75" s="18"/>
      <c r="V75" s="18"/>
      <c r="W75" s="18"/>
      <c r="X75" s="18"/>
      <c r="Y75" s="18"/>
      <c r="Z75" s="18"/>
    </row>
    <row r="76" spans="1:26" x14ac:dyDescent="0.2">
      <c r="A76" s="18"/>
      <c r="B76" s="18"/>
      <c r="C76" s="18"/>
      <c r="D76" s="18"/>
      <c r="E76" s="18"/>
      <c r="F76" s="18"/>
      <c r="G76" s="18"/>
      <c r="H76" s="18"/>
      <c r="I76" s="18"/>
      <c r="J76" s="18"/>
      <c r="K76" s="18"/>
      <c r="L76" s="18"/>
      <c r="M76" s="18"/>
      <c r="N76" s="18"/>
      <c r="O76" s="18"/>
      <c r="P76" s="18"/>
      <c r="Q76" s="18"/>
      <c r="R76" s="38"/>
      <c r="S76" s="18"/>
      <c r="T76" s="38"/>
      <c r="U76" s="18"/>
      <c r="V76" s="18"/>
      <c r="W76" s="18"/>
      <c r="X76" s="18"/>
      <c r="Y76" s="18"/>
      <c r="Z76" s="18"/>
    </row>
    <row r="77" spans="1:26" x14ac:dyDescent="0.2">
      <c r="A77" s="18"/>
      <c r="B77" s="18"/>
      <c r="C77" s="18"/>
      <c r="D77" s="18"/>
      <c r="E77" s="18"/>
      <c r="F77" s="18"/>
      <c r="G77" s="18"/>
      <c r="H77" s="18"/>
      <c r="I77" s="18"/>
      <c r="J77" s="18"/>
      <c r="K77" s="18"/>
      <c r="L77" s="18"/>
      <c r="M77" s="18"/>
      <c r="N77" s="18"/>
      <c r="O77" s="18"/>
      <c r="P77" s="18"/>
      <c r="Q77" s="18"/>
      <c r="R77" s="38"/>
      <c r="S77" s="18"/>
      <c r="T77" s="38"/>
      <c r="U77" s="18"/>
      <c r="V77" s="18"/>
      <c r="W77" s="18"/>
      <c r="X77" s="18"/>
      <c r="Y77" s="18"/>
      <c r="Z77" s="18"/>
    </row>
    <row r="78" spans="1:26" x14ac:dyDescent="0.2">
      <c r="A78" s="18"/>
      <c r="B78" s="18"/>
      <c r="C78" s="18"/>
      <c r="D78" s="18"/>
      <c r="E78" s="18"/>
      <c r="F78" s="18"/>
      <c r="G78" s="18"/>
      <c r="H78" s="18"/>
      <c r="I78" s="18"/>
      <c r="J78" s="18"/>
      <c r="K78" s="18"/>
      <c r="L78" s="18"/>
      <c r="M78" s="18"/>
      <c r="N78" s="18"/>
      <c r="O78" s="18"/>
      <c r="P78" s="18"/>
      <c r="Q78" s="18"/>
      <c r="R78" s="38"/>
      <c r="S78" s="18"/>
      <c r="T78" s="38"/>
      <c r="U78" s="18"/>
      <c r="V78" s="18"/>
      <c r="W78" s="18"/>
      <c r="X78" s="18"/>
      <c r="Y78" s="18"/>
      <c r="Z78" s="18"/>
    </row>
    <row r="79" spans="1:26" x14ac:dyDescent="0.2">
      <c r="A79" s="18"/>
      <c r="B79" s="18"/>
      <c r="C79" s="18"/>
      <c r="D79" s="18"/>
      <c r="E79" s="18"/>
      <c r="F79" s="18"/>
      <c r="G79" s="18"/>
      <c r="H79" s="18"/>
      <c r="I79" s="18"/>
      <c r="J79" s="18"/>
      <c r="K79" s="18"/>
      <c r="L79" s="18"/>
      <c r="M79" s="18"/>
      <c r="N79" s="18"/>
      <c r="O79" s="18"/>
      <c r="P79" s="18"/>
      <c r="Q79" s="18"/>
      <c r="R79" s="38"/>
      <c r="S79" s="18"/>
      <c r="T79" s="38"/>
      <c r="U79" s="18"/>
      <c r="V79" s="18"/>
      <c r="W79" s="18"/>
      <c r="X79" s="18"/>
      <c r="Y79" s="18"/>
      <c r="Z79" s="18"/>
    </row>
    <row r="80" spans="1:26" x14ac:dyDescent="0.2">
      <c r="A80" s="18"/>
      <c r="B80" s="18"/>
      <c r="C80" s="18"/>
      <c r="D80" s="18"/>
      <c r="E80" s="18"/>
      <c r="F80" s="18"/>
      <c r="G80" s="18"/>
      <c r="H80" s="18"/>
      <c r="I80" s="18"/>
      <c r="J80" s="18"/>
      <c r="K80" s="18"/>
      <c r="L80" s="18"/>
      <c r="M80" s="18"/>
      <c r="N80" s="18"/>
      <c r="O80" s="18"/>
      <c r="P80" s="18"/>
      <c r="Q80" s="18"/>
      <c r="R80" s="38"/>
      <c r="S80" s="18"/>
      <c r="T80" s="38"/>
      <c r="U80" s="18"/>
      <c r="V80" s="18"/>
      <c r="W80" s="18"/>
      <c r="X80" s="18"/>
      <c r="Y80" s="18"/>
      <c r="Z80" s="18"/>
    </row>
    <row r="81" spans="1:26" x14ac:dyDescent="0.2">
      <c r="A81" s="18"/>
      <c r="B81" s="18"/>
      <c r="C81" s="18"/>
      <c r="D81" s="18"/>
      <c r="E81" s="18"/>
      <c r="F81" s="18"/>
      <c r="G81" s="18"/>
      <c r="H81" s="18"/>
      <c r="I81" s="18"/>
      <c r="J81" s="18"/>
      <c r="K81" s="18"/>
      <c r="L81" s="18"/>
      <c r="M81" s="18"/>
      <c r="N81" s="18"/>
      <c r="O81" s="18"/>
      <c r="P81" s="18"/>
      <c r="Q81" s="18"/>
      <c r="R81" s="38"/>
      <c r="S81" s="18"/>
      <c r="T81" s="38"/>
      <c r="U81" s="18"/>
      <c r="V81" s="18"/>
      <c r="W81" s="18"/>
      <c r="X81" s="18"/>
      <c r="Y81" s="18"/>
      <c r="Z81" s="18"/>
    </row>
    <row r="82" spans="1:26" x14ac:dyDescent="0.2">
      <c r="A82" s="18"/>
      <c r="B82" s="18"/>
      <c r="C82" s="18"/>
      <c r="D82" s="18"/>
      <c r="E82" s="18"/>
      <c r="F82" s="18"/>
      <c r="G82" s="18"/>
      <c r="H82" s="18"/>
      <c r="I82" s="18"/>
      <c r="J82" s="18"/>
      <c r="K82" s="18"/>
      <c r="L82" s="18"/>
      <c r="M82" s="18"/>
      <c r="N82" s="18"/>
      <c r="O82" s="18"/>
      <c r="P82" s="18"/>
      <c r="Q82" s="18"/>
      <c r="R82" s="38"/>
      <c r="S82" s="18"/>
      <c r="T82" s="38"/>
      <c r="U82" s="18"/>
      <c r="V82" s="18"/>
      <c r="W82" s="18"/>
      <c r="X82" s="18"/>
      <c r="Y82" s="18"/>
      <c r="Z82" s="18"/>
    </row>
    <row r="83" spans="1:26" x14ac:dyDescent="0.2">
      <c r="A83" s="18"/>
      <c r="B83" s="18"/>
      <c r="C83" s="18"/>
      <c r="D83" s="18"/>
      <c r="E83" s="18"/>
      <c r="F83" s="18"/>
      <c r="G83" s="18"/>
      <c r="H83" s="18"/>
      <c r="I83" s="18"/>
      <c r="J83" s="18"/>
      <c r="K83" s="18"/>
      <c r="L83" s="18"/>
      <c r="M83" s="18"/>
      <c r="N83" s="18"/>
      <c r="O83" s="18"/>
      <c r="P83" s="18"/>
      <c r="Q83" s="18"/>
      <c r="R83" s="38"/>
      <c r="S83" s="18"/>
      <c r="T83" s="38"/>
      <c r="U83" s="18"/>
      <c r="V83" s="18"/>
      <c r="W83" s="18"/>
      <c r="X83" s="18"/>
      <c r="Y83" s="18"/>
      <c r="Z83" s="18"/>
    </row>
    <row r="84" spans="1:26" x14ac:dyDescent="0.2">
      <c r="A84" s="18"/>
      <c r="B84" s="18"/>
      <c r="C84" s="18"/>
      <c r="D84" s="18"/>
      <c r="E84" s="18"/>
      <c r="F84" s="18"/>
      <c r="G84" s="18"/>
      <c r="H84" s="18"/>
      <c r="I84" s="18"/>
      <c r="J84" s="18"/>
      <c r="K84" s="18"/>
      <c r="L84" s="18"/>
      <c r="M84" s="18"/>
      <c r="N84" s="18"/>
      <c r="O84" s="18"/>
      <c r="P84" s="18"/>
      <c r="Q84" s="18"/>
      <c r="R84" s="38"/>
      <c r="S84" s="18"/>
      <c r="T84" s="38"/>
      <c r="U84" s="18"/>
      <c r="V84" s="18"/>
      <c r="W84" s="18"/>
      <c r="X84" s="18"/>
      <c r="Y84" s="18"/>
      <c r="Z84" s="18"/>
    </row>
    <row r="85" spans="1:26" x14ac:dyDescent="0.2">
      <c r="A85" s="18"/>
      <c r="B85" s="18"/>
      <c r="C85" s="18"/>
      <c r="D85" s="18"/>
      <c r="E85" s="18"/>
      <c r="F85" s="18"/>
      <c r="G85" s="18"/>
      <c r="H85" s="18"/>
      <c r="I85" s="18"/>
      <c r="J85" s="18"/>
      <c r="K85" s="18"/>
      <c r="L85" s="18"/>
      <c r="M85" s="18"/>
      <c r="N85" s="18"/>
      <c r="O85" s="18"/>
      <c r="P85" s="18"/>
      <c r="Q85" s="18"/>
      <c r="R85" s="38"/>
      <c r="S85" s="18"/>
      <c r="T85" s="38"/>
      <c r="U85" s="18"/>
      <c r="V85" s="18"/>
      <c r="W85" s="18"/>
      <c r="X85" s="18"/>
      <c r="Y85" s="18"/>
      <c r="Z85" s="18"/>
    </row>
    <row r="86" spans="1:26" x14ac:dyDescent="0.2">
      <c r="A86" s="18"/>
      <c r="B86" s="18"/>
      <c r="C86" s="18"/>
      <c r="D86" s="18"/>
      <c r="E86" s="18"/>
      <c r="F86" s="18"/>
      <c r="G86" s="18"/>
      <c r="H86" s="18"/>
      <c r="I86" s="18"/>
      <c r="J86" s="18"/>
      <c r="K86" s="18"/>
      <c r="L86" s="18"/>
      <c r="M86" s="18"/>
      <c r="N86" s="18"/>
      <c r="O86" s="18"/>
      <c r="P86" s="18"/>
      <c r="Q86" s="18"/>
      <c r="R86" s="38"/>
      <c r="S86" s="18"/>
      <c r="T86" s="38"/>
      <c r="U86" s="18"/>
      <c r="V86" s="18"/>
      <c r="W86" s="18"/>
      <c r="X86" s="18"/>
      <c r="Y86" s="18"/>
      <c r="Z86" s="18"/>
    </row>
    <row r="87" spans="1:26" x14ac:dyDescent="0.2">
      <c r="A87" s="18"/>
      <c r="B87" s="18"/>
      <c r="C87" s="18"/>
      <c r="D87" s="18"/>
      <c r="E87" s="18"/>
      <c r="F87" s="18"/>
      <c r="G87" s="18"/>
      <c r="H87" s="18"/>
      <c r="I87" s="18"/>
      <c r="J87" s="18"/>
      <c r="K87" s="18"/>
      <c r="L87" s="18"/>
      <c r="M87" s="18"/>
      <c r="N87" s="18"/>
      <c r="O87" s="18"/>
      <c r="P87" s="18"/>
      <c r="Q87" s="18"/>
      <c r="R87" s="38"/>
      <c r="S87" s="18"/>
      <c r="T87" s="38"/>
      <c r="U87" s="18"/>
      <c r="V87" s="18"/>
      <c r="W87" s="18"/>
      <c r="X87" s="18"/>
      <c r="Y87" s="18"/>
      <c r="Z87" s="18"/>
    </row>
    <row r="88" spans="1:26" x14ac:dyDescent="0.2">
      <c r="A88" s="18"/>
      <c r="B88" s="18"/>
      <c r="C88" s="18"/>
      <c r="D88" s="18"/>
      <c r="E88" s="18"/>
      <c r="F88" s="18"/>
      <c r="G88" s="18"/>
      <c r="H88" s="18"/>
      <c r="I88" s="18"/>
      <c r="J88" s="18"/>
      <c r="K88" s="18"/>
      <c r="L88" s="18"/>
      <c r="M88" s="18"/>
      <c r="N88" s="18"/>
      <c r="O88" s="18"/>
      <c r="P88" s="18"/>
      <c r="Q88" s="18"/>
      <c r="R88" s="38"/>
      <c r="S88" s="18"/>
      <c r="T88" s="38"/>
      <c r="U88" s="18"/>
      <c r="V88" s="18"/>
      <c r="W88" s="18"/>
      <c r="X88" s="18"/>
      <c r="Y88" s="18"/>
      <c r="Z88" s="18"/>
    </row>
    <row r="89" spans="1:26" x14ac:dyDescent="0.2">
      <c r="A89" s="18"/>
      <c r="B89" s="18"/>
      <c r="C89" s="18"/>
      <c r="D89" s="18"/>
      <c r="E89" s="18"/>
      <c r="F89" s="18"/>
      <c r="G89" s="18"/>
      <c r="H89" s="18"/>
      <c r="I89" s="18"/>
      <c r="J89" s="18"/>
      <c r="K89" s="18"/>
      <c r="L89" s="18"/>
      <c r="M89" s="18"/>
      <c r="N89" s="18"/>
      <c r="O89" s="18"/>
      <c r="P89" s="18"/>
      <c r="Q89" s="18"/>
      <c r="R89" s="38"/>
      <c r="S89" s="18"/>
      <c r="T89" s="38"/>
      <c r="U89" s="18"/>
      <c r="V89" s="18"/>
      <c r="W89" s="18"/>
      <c r="X89" s="18"/>
      <c r="Y89" s="18"/>
      <c r="Z89" s="18"/>
    </row>
    <row r="90" spans="1:26" x14ac:dyDescent="0.2">
      <c r="A90" s="18"/>
      <c r="B90" s="18"/>
      <c r="C90" s="18"/>
      <c r="D90" s="18"/>
      <c r="E90" s="18"/>
      <c r="F90" s="18"/>
      <c r="G90" s="18"/>
      <c r="H90" s="18"/>
      <c r="I90" s="18"/>
      <c r="J90" s="18"/>
      <c r="K90" s="18"/>
      <c r="L90" s="18"/>
      <c r="M90" s="18"/>
      <c r="N90" s="18"/>
      <c r="O90" s="18"/>
      <c r="P90" s="18"/>
      <c r="Q90" s="18"/>
      <c r="R90" s="38"/>
      <c r="S90" s="18"/>
      <c r="T90" s="38"/>
      <c r="U90" s="18"/>
      <c r="V90" s="18"/>
      <c r="W90" s="18"/>
      <c r="X90" s="18"/>
      <c r="Y90" s="18"/>
      <c r="Z90" s="18"/>
    </row>
    <row r="91" spans="1:26" x14ac:dyDescent="0.2">
      <c r="A91" s="18"/>
      <c r="B91" s="18"/>
      <c r="C91" s="18"/>
      <c r="D91" s="18"/>
      <c r="E91" s="18"/>
      <c r="F91" s="18"/>
      <c r="G91" s="18"/>
      <c r="H91" s="18"/>
      <c r="I91" s="18"/>
      <c r="J91" s="18"/>
      <c r="K91" s="18"/>
      <c r="L91" s="18"/>
      <c r="M91" s="18"/>
      <c r="N91" s="18"/>
      <c r="O91" s="18"/>
      <c r="P91" s="18"/>
      <c r="Q91" s="18"/>
      <c r="R91" s="38"/>
      <c r="S91" s="18"/>
      <c r="T91" s="38"/>
      <c r="U91" s="18"/>
      <c r="V91" s="18"/>
      <c r="W91" s="18"/>
      <c r="X91" s="18"/>
      <c r="Y91" s="18"/>
      <c r="Z91" s="18"/>
    </row>
    <row r="92" spans="1:26" x14ac:dyDescent="0.2">
      <c r="A92" s="18"/>
      <c r="B92" s="18"/>
      <c r="C92" s="18"/>
      <c r="D92" s="18"/>
      <c r="E92" s="18"/>
      <c r="F92" s="18"/>
      <c r="G92" s="18"/>
      <c r="H92" s="18"/>
      <c r="I92" s="18"/>
      <c r="J92" s="18"/>
      <c r="K92" s="18"/>
      <c r="L92" s="18"/>
      <c r="M92" s="18"/>
      <c r="N92" s="18"/>
      <c r="O92" s="18"/>
      <c r="P92" s="18"/>
      <c r="Q92" s="18"/>
      <c r="R92" s="38"/>
      <c r="S92" s="18"/>
      <c r="T92" s="38"/>
      <c r="U92" s="18"/>
      <c r="V92" s="18"/>
      <c r="W92" s="18"/>
      <c r="X92" s="18"/>
      <c r="Y92" s="18"/>
      <c r="Z92" s="18"/>
    </row>
    <row r="93" spans="1:26" x14ac:dyDescent="0.2">
      <c r="A93" s="18"/>
      <c r="B93" s="18"/>
      <c r="C93" s="18"/>
      <c r="D93" s="18"/>
      <c r="E93" s="18"/>
      <c r="F93" s="18"/>
      <c r="G93" s="18"/>
      <c r="H93" s="18"/>
      <c r="I93" s="18"/>
      <c r="J93" s="18"/>
      <c r="K93" s="18"/>
      <c r="L93" s="18"/>
      <c r="M93" s="18"/>
      <c r="N93" s="18"/>
      <c r="O93" s="18"/>
      <c r="P93" s="18"/>
      <c r="Q93" s="18"/>
      <c r="R93" s="38"/>
      <c r="S93" s="18"/>
      <c r="T93" s="38"/>
      <c r="U93" s="18"/>
      <c r="V93" s="18"/>
      <c r="W93" s="18"/>
      <c r="X93" s="18"/>
      <c r="Y93" s="18"/>
      <c r="Z93" s="18"/>
    </row>
    <row r="94" spans="1:26" x14ac:dyDescent="0.2">
      <c r="A94" s="18"/>
      <c r="B94" s="18"/>
      <c r="C94" s="18"/>
      <c r="D94" s="18"/>
      <c r="E94" s="18"/>
      <c r="F94" s="18"/>
      <c r="G94" s="18"/>
      <c r="H94" s="18"/>
      <c r="I94" s="18"/>
      <c r="J94" s="18"/>
      <c r="K94" s="18"/>
      <c r="L94" s="18"/>
      <c r="M94" s="18"/>
      <c r="N94" s="18"/>
      <c r="O94" s="18"/>
      <c r="P94" s="18"/>
      <c r="Q94" s="18"/>
      <c r="R94" s="38"/>
      <c r="S94" s="18"/>
      <c r="T94" s="38"/>
      <c r="U94" s="18"/>
      <c r="V94" s="18"/>
      <c r="W94" s="18"/>
      <c r="X94" s="18"/>
      <c r="Y94" s="18"/>
      <c r="Z94" s="18"/>
    </row>
    <row r="95" spans="1:26" x14ac:dyDescent="0.2">
      <c r="A95" s="18"/>
      <c r="B95" s="18"/>
      <c r="C95" s="18"/>
      <c r="D95" s="18"/>
      <c r="E95" s="18"/>
      <c r="F95" s="18"/>
      <c r="G95" s="18"/>
      <c r="H95" s="18"/>
      <c r="I95" s="18"/>
      <c r="J95" s="18"/>
      <c r="K95" s="18"/>
      <c r="L95" s="18"/>
      <c r="M95" s="18"/>
      <c r="N95" s="18"/>
      <c r="O95" s="18"/>
      <c r="P95" s="18"/>
      <c r="Q95" s="18"/>
      <c r="R95" s="38"/>
      <c r="S95" s="18"/>
      <c r="T95" s="38"/>
      <c r="U95" s="18"/>
      <c r="V95" s="18"/>
      <c r="W95" s="18"/>
      <c r="X95" s="18"/>
      <c r="Y95" s="18"/>
      <c r="Z95" s="18"/>
    </row>
    <row r="96" spans="1:26" x14ac:dyDescent="0.2">
      <c r="A96" s="18"/>
      <c r="B96" s="18"/>
      <c r="C96" s="18"/>
      <c r="D96" s="18"/>
      <c r="E96" s="18"/>
      <c r="F96" s="18"/>
      <c r="G96" s="18"/>
      <c r="H96" s="18"/>
      <c r="I96" s="18"/>
      <c r="J96" s="18"/>
      <c r="K96" s="18"/>
      <c r="L96" s="18"/>
      <c r="M96" s="18"/>
      <c r="N96" s="18"/>
      <c r="O96" s="18"/>
      <c r="P96" s="18"/>
      <c r="Q96" s="18"/>
      <c r="R96" s="38"/>
      <c r="S96" s="18"/>
      <c r="T96" s="38"/>
      <c r="U96" s="18"/>
      <c r="V96" s="18"/>
      <c r="W96" s="18"/>
      <c r="X96" s="18"/>
      <c r="Y96" s="18"/>
      <c r="Z96" s="18"/>
    </row>
    <row r="97" spans="1:26" x14ac:dyDescent="0.2">
      <c r="A97" s="18"/>
      <c r="B97" s="18"/>
      <c r="C97" s="18"/>
      <c r="D97" s="18"/>
      <c r="E97" s="18"/>
      <c r="F97" s="18"/>
      <c r="G97" s="18"/>
      <c r="H97" s="18"/>
      <c r="I97" s="18"/>
      <c r="J97" s="18"/>
      <c r="K97" s="18"/>
      <c r="L97" s="18"/>
      <c r="M97" s="18"/>
      <c r="N97" s="18"/>
      <c r="O97" s="18"/>
      <c r="P97" s="18"/>
      <c r="Q97" s="18"/>
      <c r="R97" s="38"/>
      <c r="S97" s="18"/>
      <c r="T97" s="38"/>
      <c r="U97" s="18"/>
      <c r="V97" s="18"/>
      <c r="W97" s="18"/>
      <c r="X97" s="18"/>
      <c r="Y97" s="18"/>
      <c r="Z97" s="18"/>
    </row>
    <row r="98" spans="1:26" x14ac:dyDescent="0.2">
      <c r="A98" s="18"/>
      <c r="B98" s="18"/>
      <c r="C98" s="18"/>
      <c r="D98" s="18"/>
      <c r="E98" s="18"/>
      <c r="F98" s="18"/>
      <c r="G98" s="18"/>
      <c r="H98" s="18"/>
      <c r="I98" s="18"/>
      <c r="J98" s="18"/>
      <c r="K98" s="18"/>
      <c r="L98" s="18"/>
      <c r="M98" s="18"/>
      <c r="N98" s="18"/>
      <c r="O98" s="18"/>
      <c r="P98" s="18"/>
      <c r="Q98" s="18"/>
      <c r="R98" s="38"/>
      <c r="S98" s="18"/>
      <c r="T98" s="38"/>
      <c r="U98" s="18"/>
      <c r="V98" s="18"/>
      <c r="W98" s="18"/>
      <c r="X98" s="18"/>
      <c r="Y98" s="18"/>
      <c r="Z98" s="18"/>
    </row>
    <row r="99" spans="1:26" x14ac:dyDescent="0.2">
      <c r="A99" s="18"/>
      <c r="B99" s="18"/>
      <c r="C99" s="18"/>
      <c r="D99" s="18"/>
      <c r="E99" s="18"/>
      <c r="F99" s="18"/>
      <c r="G99" s="18"/>
      <c r="H99" s="18"/>
      <c r="I99" s="18"/>
      <c r="J99" s="18"/>
      <c r="K99" s="18"/>
      <c r="L99" s="18"/>
      <c r="M99" s="18"/>
      <c r="N99" s="18"/>
      <c r="O99" s="18"/>
      <c r="P99" s="18"/>
      <c r="Q99" s="18"/>
      <c r="R99" s="38"/>
      <c r="S99" s="18"/>
      <c r="T99" s="38"/>
      <c r="U99" s="18"/>
      <c r="V99" s="18"/>
      <c r="W99" s="18"/>
      <c r="X99" s="18"/>
      <c r="Y99" s="18"/>
      <c r="Z99" s="18"/>
    </row>
    <row r="100" spans="1:26" x14ac:dyDescent="0.2">
      <c r="A100" s="18"/>
      <c r="B100" s="18"/>
      <c r="C100" s="18"/>
      <c r="D100" s="18"/>
      <c r="E100" s="18"/>
      <c r="F100" s="18"/>
      <c r="G100" s="18"/>
      <c r="H100" s="18"/>
      <c r="I100" s="18"/>
      <c r="J100" s="18"/>
      <c r="K100" s="18"/>
      <c r="L100" s="18"/>
      <c r="M100" s="18"/>
      <c r="N100" s="18"/>
      <c r="O100" s="18"/>
      <c r="P100" s="18"/>
      <c r="Q100" s="18"/>
      <c r="R100" s="38"/>
      <c r="S100" s="18"/>
      <c r="T100" s="38"/>
      <c r="U100" s="18"/>
      <c r="V100" s="18"/>
      <c r="W100" s="18"/>
      <c r="X100" s="18"/>
      <c r="Y100" s="18"/>
      <c r="Z100" s="18"/>
    </row>
  </sheetData>
  <mergeCells count="13">
    <mergeCell ref="A3:Q3"/>
    <mergeCell ref="C6:I6"/>
    <mergeCell ref="K6:Q6"/>
    <mergeCell ref="S6:Y6"/>
    <mergeCell ref="A44:Y44"/>
    <mergeCell ref="A50:Y50"/>
    <mergeCell ref="A51:Y51"/>
    <mergeCell ref="A52:Y52"/>
    <mergeCell ref="A45:Y45"/>
    <mergeCell ref="A46:Y46"/>
    <mergeCell ref="A47:Y47"/>
    <mergeCell ref="A48:Y48"/>
    <mergeCell ref="A49:Y49"/>
  </mergeCells>
  <pageMargins left="0.25" right="0.25" top="0.5" bottom="0.5" header="0" footer="0.25"/>
  <pageSetup scale="71" orientation="landscape" r:id="rId1"/>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Z99"/>
  <sheetViews>
    <sheetView workbookViewId="0">
      <selection activeCell="C8" sqref="C8"/>
    </sheetView>
  </sheetViews>
  <sheetFormatPr defaultColWidth="21.5" defaultRowHeight="12" x14ac:dyDescent="0.2"/>
  <cols>
    <col min="1" max="1" width="61.33203125" style="68" bestFit="1" customWidth="1"/>
    <col min="2" max="2" width="0.6640625" style="68" customWidth="1"/>
    <col min="3" max="3" width="10.6640625" style="68" bestFit="1" customWidth="1"/>
    <col min="4" max="4" width="0.6640625" style="68" customWidth="1"/>
    <col min="5" max="5" width="10.6640625" style="68" bestFit="1" customWidth="1"/>
    <col min="6" max="6" width="0.6640625" style="68" customWidth="1"/>
    <col min="7" max="7" width="10.6640625" style="68" bestFit="1" customWidth="1"/>
    <col min="8" max="8" width="0.6640625" style="68" customWidth="1"/>
    <col min="9" max="9" width="10.6640625" style="68" bestFit="1" customWidth="1"/>
    <col min="10" max="10" width="0.6640625" style="68" customWidth="1"/>
    <col min="11" max="11" width="10.6640625" style="68" bestFit="1" customWidth="1"/>
    <col min="12" max="12" width="0.6640625" style="68" customWidth="1"/>
    <col min="13" max="13" width="10.6640625" style="68" bestFit="1" customWidth="1"/>
    <col min="14" max="14" width="0.6640625" style="68" customWidth="1"/>
    <col min="15" max="15" width="10.6640625" style="68" bestFit="1" customWidth="1"/>
    <col min="16" max="16" width="0.6640625" style="68" customWidth="1"/>
    <col min="17" max="17" width="10.6640625" style="68" bestFit="1" customWidth="1"/>
    <col min="18" max="18" width="0.6640625" style="68" customWidth="1"/>
    <col min="19" max="19" width="10.6640625" style="68" bestFit="1" customWidth="1"/>
    <col min="20" max="20" width="0.6640625" style="68" customWidth="1"/>
    <col min="21" max="21" width="10.6640625" style="68" bestFit="1" customWidth="1"/>
    <col min="22" max="22" width="0.6640625" style="68" customWidth="1"/>
    <col min="23" max="23" width="10.6640625" style="68" bestFit="1" customWidth="1"/>
    <col min="24" max="24" width="0.6640625" style="68" customWidth="1"/>
    <col min="25" max="25" width="10.6640625" style="68" bestFit="1" customWidth="1"/>
    <col min="26" max="26" width="4.33203125" style="68" bestFit="1" customWidth="1"/>
    <col min="27" max="16384" width="21.5" style="68"/>
  </cols>
  <sheetData>
    <row r="1" spans="1:26" x14ac:dyDescent="0.2">
      <c r="A1" s="84" t="s">
        <v>21</v>
      </c>
      <c r="B1" s="66"/>
      <c r="C1" s="66"/>
      <c r="D1" s="66"/>
      <c r="E1" s="66"/>
      <c r="F1" s="66"/>
      <c r="G1" s="66"/>
      <c r="H1" s="66"/>
      <c r="I1" s="66"/>
      <c r="J1" s="66"/>
      <c r="K1" s="66"/>
      <c r="L1" s="66"/>
      <c r="M1" s="66"/>
      <c r="N1" s="66"/>
      <c r="O1" s="72"/>
      <c r="P1" s="66"/>
      <c r="Q1" s="66"/>
      <c r="R1" s="66"/>
      <c r="S1" s="66"/>
      <c r="T1" s="66"/>
      <c r="U1" s="66"/>
      <c r="V1" s="66"/>
      <c r="W1" s="66"/>
      <c r="X1" s="66"/>
      <c r="Y1" s="66"/>
      <c r="Z1" s="66"/>
    </row>
    <row r="2" spans="1:26" x14ac:dyDescent="0.2">
      <c r="A2" s="84" t="s">
        <v>155</v>
      </c>
      <c r="B2" s="66"/>
      <c r="C2" s="66"/>
      <c r="D2" s="66"/>
      <c r="E2" s="66"/>
      <c r="F2" s="66"/>
      <c r="G2" s="66"/>
      <c r="H2" s="66"/>
      <c r="I2" s="66"/>
      <c r="J2" s="66"/>
      <c r="K2" s="66"/>
      <c r="L2" s="66"/>
      <c r="M2" s="66"/>
      <c r="N2" s="66"/>
      <c r="O2" s="66"/>
      <c r="P2" s="66"/>
      <c r="Q2" s="66"/>
      <c r="R2" s="66"/>
      <c r="S2" s="66"/>
      <c r="T2" s="66"/>
      <c r="U2" s="66"/>
      <c r="V2" s="66"/>
      <c r="W2" s="66"/>
      <c r="X2" s="66"/>
      <c r="Y2" s="66"/>
      <c r="Z2" s="66"/>
    </row>
    <row r="3" spans="1:26" x14ac:dyDescent="0.2">
      <c r="A3" s="66"/>
      <c r="B3" s="66"/>
      <c r="C3" s="67"/>
      <c r="D3" s="67"/>
      <c r="E3" s="67"/>
      <c r="F3" s="67"/>
      <c r="G3" s="67"/>
      <c r="H3" s="67"/>
      <c r="I3" s="67"/>
      <c r="J3" s="66"/>
      <c r="K3" s="67"/>
      <c r="L3" s="67"/>
      <c r="M3" s="67"/>
      <c r="N3" s="67"/>
      <c r="O3" s="67"/>
      <c r="P3" s="67"/>
      <c r="Q3" s="67"/>
      <c r="R3" s="66"/>
      <c r="S3" s="66"/>
      <c r="T3" s="66"/>
      <c r="U3" s="85" t="s">
        <v>111</v>
      </c>
      <c r="V3" s="85" t="s">
        <v>111</v>
      </c>
      <c r="W3" s="85" t="s">
        <v>111</v>
      </c>
      <c r="X3" s="85" t="s">
        <v>111</v>
      </c>
      <c r="Y3" s="85" t="s">
        <v>111</v>
      </c>
      <c r="Z3" s="66"/>
    </row>
    <row r="4" spans="1:26" x14ac:dyDescent="0.2">
      <c r="A4" s="66"/>
      <c r="B4" s="66"/>
      <c r="C4" s="67"/>
      <c r="D4" s="67"/>
      <c r="E4" s="67"/>
      <c r="F4" s="67"/>
      <c r="G4" s="67"/>
      <c r="H4" s="67"/>
      <c r="I4" s="67"/>
      <c r="J4" s="66"/>
      <c r="K4" s="67"/>
      <c r="L4" s="67"/>
      <c r="M4" s="67"/>
      <c r="N4" s="67"/>
      <c r="O4" s="67"/>
      <c r="P4" s="67"/>
      <c r="Q4" s="67"/>
      <c r="R4" s="66"/>
      <c r="S4" s="66"/>
      <c r="T4" s="66"/>
      <c r="U4" s="85" t="s">
        <v>111</v>
      </c>
      <c r="V4" s="85" t="s">
        <v>111</v>
      </c>
      <c r="W4" s="85" t="s">
        <v>111</v>
      </c>
      <c r="X4" s="85" t="s">
        <v>111</v>
      </c>
      <c r="Y4" s="85" t="s">
        <v>111</v>
      </c>
      <c r="Z4" s="66"/>
    </row>
    <row r="5" spans="1:26" s="84" customFormat="1" x14ac:dyDescent="0.2">
      <c r="A5" s="77"/>
      <c r="B5" s="77"/>
      <c r="C5" s="261">
        <v>2015</v>
      </c>
      <c r="D5" s="262"/>
      <c r="E5" s="262"/>
      <c r="F5" s="262"/>
      <c r="G5" s="262"/>
      <c r="H5" s="262"/>
      <c r="I5" s="262"/>
      <c r="J5" s="77"/>
      <c r="K5" s="261">
        <v>2016</v>
      </c>
      <c r="L5" s="262"/>
      <c r="M5" s="262"/>
      <c r="N5" s="262"/>
      <c r="O5" s="262"/>
      <c r="P5" s="262"/>
      <c r="Q5" s="262"/>
      <c r="R5" s="77"/>
      <c r="S5" s="289" t="s">
        <v>110</v>
      </c>
      <c r="T5" s="262"/>
      <c r="U5" s="289" t="s">
        <v>111</v>
      </c>
      <c r="V5" s="289" t="s">
        <v>111</v>
      </c>
      <c r="W5" s="289" t="s">
        <v>111</v>
      </c>
      <c r="X5" s="289" t="s">
        <v>111</v>
      </c>
      <c r="Y5" s="260"/>
      <c r="Z5" s="77"/>
    </row>
    <row r="6" spans="1:26" s="84" customFormat="1" x14ac:dyDescent="0.2">
      <c r="A6" s="80" t="s">
        <v>156</v>
      </c>
      <c r="B6" s="79"/>
      <c r="C6" s="81" t="s">
        <v>24</v>
      </c>
      <c r="D6" s="79"/>
      <c r="E6" s="81" t="s">
        <v>25</v>
      </c>
      <c r="F6" s="79"/>
      <c r="G6" s="81" t="s">
        <v>26</v>
      </c>
      <c r="H6" s="79"/>
      <c r="I6" s="81" t="s">
        <v>27</v>
      </c>
      <c r="J6" s="79"/>
      <c r="K6" s="94" t="s">
        <v>24</v>
      </c>
      <c r="L6" s="79"/>
      <c r="M6" s="94" t="s">
        <v>25</v>
      </c>
      <c r="N6" s="79"/>
      <c r="O6" s="94" t="s">
        <v>26</v>
      </c>
      <c r="P6" s="79"/>
      <c r="Q6" s="95" t="s">
        <v>27</v>
      </c>
      <c r="R6" s="79"/>
      <c r="S6" s="82" t="s">
        <v>24</v>
      </c>
      <c r="T6" s="79"/>
      <c r="U6" s="82" t="s">
        <v>25</v>
      </c>
      <c r="V6" s="83"/>
      <c r="W6" s="82" t="s">
        <v>26</v>
      </c>
      <c r="X6" s="83"/>
      <c r="Y6" s="82" t="s">
        <v>27</v>
      </c>
      <c r="Z6" s="79"/>
    </row>
    <row r="7" spans="1:26" x14ac:dyDescent="0.2">
      <c r="A7" s="66"/>
      <c r="B7" s="66"/>
      <c r="C7" s="86"/>
      <c r="D7" s="87"/>
      <c r="E7" s="86"/>
      <c r="F7" s="87"/>
      <c r="G7" s="86"/>
      <c r="H7" s="87"/>
      <c r="I7" s="86"/>
      <c r="J7" s="87"/>
      <c r="K7" s="86"/>
      <c r="L7" s="87"/>
      <c r="M7" s="86"/>
      <c r="N7" s="87"/>
      <c r="O7" s="86"/>
      <c r="P7" s="87"/>
      <c r="Q7" s="86"/>
      <c r="R7" s="87"/>
      <c r="S7" s="86"/>
      <c r="T7" s="87"/>
      <c r="U7" s="87"/>
      <c r="V7" s="87"/>
      <c r="W7" s="87"/>
      <c r="X7" s="87"/>
      <c r="Y7" s="87"/>
      <c r="Z7" s="66"/>
    </row>
    <row r="8" spans="1:26" x14ac:dyDescent="0.2">
      <c r="A8" s="68" t="s">
        <v>336</v>
      </c>
      <c r="B8" s="66"/>
      <c r="C8" s="70">
        <v>1686</v>
      </c>
      <c r="D8" s="87"/>
      <c r="E8" s="70">
        <f>+C26</f>
        <v>1717</v>
      </c>
      <c r="F8" s="87"/>
      <c r="G8" s="70">
        <f>+E26</f>
        <v>1700</v>
      </c>
      <c r="H8" s="87"/>
      <c r="I8" s="70">
        <f>+G26</f>
        <v>1625</v>
      </c>
      <c r="J8" s="87"/>
      <c r="K8" s="70">
        <f>+I26</f>
        <v>1625</v>
      </c>
      <c r="L8" s="87"/>
      <c r="M8" s="70">
        <f>+K26</f>
        <v>1639</v>
      </c>
      <c r="N8" s="87"/>
      <c r="O8" s="70">
        <f>+M26</f>
        <v>1664</v>
      </c>
      <c r="P8" s="87"/>
      <c r="Q8" s="70">
        <f>+O26</f>
        <v>1715</v>
      </c>
      <c r="R8" s="87"/>
      <c r="S8" s="70">
        <f>+Q26</f>
        <v>1648</v>
      </c>
      <c r="T8" s="87"/>
      <c r="U8" s="70">
        <f>+S26</f>
        <v>1727</v>
      </c>
      <c r="V8" s="87"/>
      <c r="W8" s="70">
        <f>+U26</f>
        <v>1771</v>
      </c>
      <c r="X8" s="87"/>
      <c r="Y8" s="70">
        <f>+W26</f>
        <v>1824</v>
      </c>
      <c r="Z8" s="66"/>
    </row>
    <row r="9" spans="1:26" x14ac:dyDescent="0.2">
      <c r="A9" s="66"/>
      <c r="B9" s="66"/>
      <c r="C9" s="91"/>
      <c r="D9" s="91"/>
      <c r="E9" s="91"/>
      <c r="F9" s="91"/>
      <c r="G9" s="91"/>
      <c r="H9" s="91"/>
      <c r="I9" s="91"/>
      <c r="J9" s="91"/>
      <c r="K9" s="91"/>
      <c r="L9" s="91"/>
      <c r="M9" s="91"/>
      <c r="N9" s="91"/>
      <c r="O9" s="91"/>
      <c r="P9" s="91"/>
      <c r="Q9" s="91"/>
      <c r="R9" s="91"/>
      <c r="S9" s="91"/>
      <c r="T9" s="91"/>
      <c r="U9" s="91"/>
      <c r="V9" s="91"/>
      <c r="W9" s="91"/>
      <c r="X9" s="91"/>
      <c r="Y9" s="91"/>
      <c r="Z9" s="66"/>
    </row>
    <row r="10" spans="1:26" x14ac:dyDescent="0.2">
      <c r="A10" s="68" t="s">
        <v>157</v>
      </c>
      <c r="B10" s="66"/>
      <c r="C10" s="91"/>
      <c r="D10" s="91"/>
      <c r="E10" s="91"/>
      <c r="F10" s="91"/>
      <c r="G10" s="91"/>
      <c r="H10" s="91"/>
      <c r="I10" s="91"/>
      <c r="J10" s="91"/>
      <c r="K10" s="91"/>
      <c r="L10" s="91"/>
      <c r="M10" s="91"/>
      <c r="N10" s="91"/>
      <c r="O10" s="91"/>
      <c r="P10" s="91"/>
      <c r="Q10" s="91"/>
      <c r="R10" s="91"/>
      <c r="S10" s="91"/>
      <c r="T10" s="91"/>
      <c r="U10" s="91"/>
      <c r="V10" s="91"/>
      <c r="W10" s="91"/>
      <c r="X10" s="91"/>
      <c r="Y10" s="91"/>
      <c r="Z10" s="66"/>
    </row>
    <row r="11" spans="1:26" x14ac:dyDescent="0.2">
      <c r="A11" s="69" t="s">
        <v>158</v>
      </c>
      <c r="B11" s="66"/>
      <c r="C11" s="91"/>
      <c r="D11" s="91"/>
      <c r="E11" s="91"/>
      <c r="F11" s="91"/>
      <c r="G11" s="91"/>
      <c r="H11" s="91"/>
      <c r="I11" s="91"/>
      <c r="J11" s="91"/>
      <c r="K11" s="91"/>
      <c r="L11" s="91"/>
      <c r="M11" s="91"/>
      <c r="N11" s="91"/>
      <c r="O11" s="91"/>
      <c r="P11" s="91"/>
      <c r="Q11" s="91"/>
      <c r="R11" s="91"/>
      <c r="S11" s="91"/>
      <c r="T11" s="91"/>
      <c r="U11" s="91"/>
      <c r="V11" s="91"/>
      <c r="W11" s="91"/>
      <c r="X11" s="91"/>
      <c r="Y11" s="91"/>
      <c r="Z11" s="66"/>
    </row>
    <row r="12" spans="1:26" x14ac:dyDescent="0.2">
      <c r="A12" s="74" t="s">
        <v>134</v>
      </c>
      <c r="B12" s="66"/>
      <c r="C12" s="92">
        <v>-5</v>
      </c>
      <c r="D12" s="91"/>
      <c r="E12" s="92">
        <v>-11</v>
      </c>
      <c r="F12" s="91"/>
      <c r="G12" s="92">
        <v>-5</v>
      </c>
      <c r="H12" s="91"/>
      <c r="I12" s="92">
        <v>-10</v>
      </c>
      <c r="J12" s="91"/>
      <c r="K12" s="92">
        <v>-2</v>
      </c>
      <c r="L12" s="91"/>
      <c r="M12" s="92">
        <v>-2</v>
      </c>
      <c r="N12" s="91"/>
      <c r="O12" s="92">
        <v>-6</v>
      </c>
      <c r="P12" s="91"/>
      <c r="Q12" s="92">
        <v>-5</v>
      </c>
      <c r="R12" s="91"/>
      <c r="S12" s="92">
        <v>-4</v>
      </c>
      <c r="T12" s="91"/>
      <c r="U12" s="92">
        <v>-2</v>
      </c>
      <c r="V12" s="91"/>
      <c r="W12" s="92">
        <v>-2</v>
      </c>
      <c r="X12" s="91"/>
      <c r="Y12" s="92">
        <v>-6</v>
      </c>
      <c r="Z12" s="66"/>
    </row>
    <row r="13" spans="1:26" x14ac:dyDescent="0.2">
      <c r="A13" s="74" t="s">
        <v>135</v>
      </c>
      <c r="B13" s="66"/>
      <c r="C13" s="92">
        <v>3</v>
      </c>
      <c r="D13" s="91"/>
      <c r="E13" s="92">
        <v>-2</v>
      </c>
      <c r="F13" s="91"/>
      <c r="G13" s="92">
        <v>-4</v>
      </c>
      <c r="H13" s="91"/>
      <c r="I13" s="92">
        <v>2</v>
      </c>
      <c r="J13" s="91"/>
      <c r="K13" s="92">
        <v>0</v>
      </c>
      <c r="L13" s="91"/>
      <c r="M13" s="92">
        <v>-3</v>
      </c>
      <c r="N13" s="91"/>
      <c r="O13" s="92">
        <v>-1</v>
      </c>
      <c r="P13" s="91"/>
      <c r="Q13" s="92">
        <v>-1</v>
      </c>
      <c r="R13" s="91"/>
      <c r="S13" s="92">
        <v>2</v>
      </c>
      <c r="T13" s="91"/>
      <c r="U13" s="92">
        <v>2</v>
      </c>
      <c r="V13" s="91"/>
      <c r="W13" s="92">
        <v>4</v>
      </c>
      <c r="X13" s="91"/>
      <c r="Y13" s="92">
        <v>-2</v>
      </c>
      <c r="Z13" s="66"/>
    </row>
    <row r="14" spans="1:26" x14ac:dyDescent="0.2">
      <c r="A14" s="74" t="s">
        <v>337</v>
      </c>
      <c r="B14" s="66"/>
      <c r="C14" s="92">
        <v>8</v>
      </c>
      <c r="D14" s="91"/>
      <c r="E14" s="92">
        <v>5</v>
      </c>
      <c r="F14" s="91"/>
      <c r="G14" s="92">
        <v>11</v>
      </c>
      <c r="H14" s="91"/>
      <c r="I14" s="92">
        <v>11</v>
      </c>
      <c r="J14" s="91"/>
      <c r="K14" s="92">
        <v>14</v>
      </c>
      <c r="L14" s="91"/>
      <c r="M14" s="92">
        <v>15</v>
      </c>
      <c r="N14" s="91"/>
      <c r="O14" s="92">
        <v>4</v>
      </c>
      <c r="P14" s="91"/>
      <c r="Q14" s="92">
        <v>-7</v>
      </c>
      <c r="R14" s="91"/>
      <c r="S14" s="92">
        <v>14</v>
      </c>
      <c r="T14" s="91"/>
      <c r="U14" s="92">
        <v>15</v>
      </c>
      <c r="V14" s="91"/>
      <c r="W14" s="92">
        <v>-2</v>
      </c>
      <c r="X14" s="91"/>
      <c r="Y14" s="92">
        <v>23</v>
      </c>
      <c r="Z14" s="66"/>
    </row>
    <row r="15" spans="1:26" x14ac:dyDescent="0.2">
      <c r="A15" s="74" t="s">
        <v>137</v>
      </c>
      <c r="B15" s="66"/>
      <c r="C15" s="97">
        <v>1</v>
      </c>
      <c r="D15" s="91"/>
      <c r="E15" s="97">
        <v>2</v>
      </c>
      <c r="F15" s="91"/>
      <c r="G15" s="97">
        <v>2</v>
      </c>
      <c r="H15" s="91"/>
      <c r="I15" s="97">
        <v>4</v>
      </c>
      <c r="J15" s="91"/>
      <c r="K15" s="97">
        <v>0</v>
      </c>
      <c r="L15" s="91"/>
      <c r="M15" s="97">
        <v>2</v>
      </c>
      <c r="N15" s="91"/>
      <c r="O15" s="97">
        <v>7</v>
      </c>
      <c r="P15" s="91"/>
      <c r="Q15" s="97">
        <v>3</v>
      </c>
      <c r="R15" s="91"/>
      <c r="S15" s="92">
        <v>2</v>
      </c>
      <c r="T15" s="91"/>
      <c r="U15" s="97">
        <v>1</v>
      </c>
      <c r="V15" s="91"/>
      <c r="W15" s="97">
        <v>3</v>
      </c>
      <c r="X15" s="91"/>
      <c r="Y15" s="97">
        <v>2</v>
      </c>
      <c r="Z15" s="66"/>
    </row>
    <row r="16" spans="1:26" x14ac:dyDescent="0.2">
      <c r="A16" s="113" t="s">
        <v>159</v>
      </c>
      <c r="B16" s="66"/>
      <c r="C16" s="114">
        <f>SUM(C12:C15)</f>
        <v>7</v>
      </c>
      <c r="D16" s="91"/>
      <c r="E16" s="114">
        <f>SUM(E12:E15)</f>
        <v>-6</v>
      </c>
      <c r="F16" s="91"/>
      <c r="G16" s="114">
        <f>SUM(G12:G15)</f>
        <v>4</v>
      </c>
      <c r="H16" s="91"/>
      <c r="I16" s="114">
        <f>SUM(I12:I15)</f>
        <v>7</v>
      </c>
      <c r="J16" s="91"/>
      <c r="K16" s="114">
        <f>SUM(K12:K15)</f>
        <v>12</v>
      </c>
      <c r="L16" s="91"/>
      <c r="M16" s="114">
        <f>SUM(M12:M15)</f>
        <v>12</v>
      </c>
      <c r="N16" s="91"/>
      <c r="O16" s="114">
        <f>SUM(O12:O15)</f>
        <v>4</v>
      </c>
      <c r="P16" s="91"/>
      <c r="Q16" s="114">
        <f>SUM(Q12:Q15)</f>
        <v>-10</v>
      </c>
      <c r="R16" s="91"/>
      <c r="S16" s="114">
        <f>SUM(S12:S15)</f>
        <v>14</v>
      </c>
      <c r="T16" s="91"/>
      <c r="U16" s="114">
        <f>SUM(U12:U15)</f>
        <v>16</v>
      </c>
      <c r="V16" s="91"/>
      <c r="W16" s="114">
        <f>SUM(W12:W15)</f>
        <v>3</v>
      </c>
      <c r="X16" s="91"/>
      <c r="Y16" s="114">
        <f>SUM(Y12:Y15)</f>
        <v>17</v>
      </c>
      <c r="Z16" s="66"/>
    </row>
    <row r="17" spans="1:26" x14ac:dyDescent="0.2">
      <c r="A17" s="74" t="s">
        <v>136</v>
      </c>
      <c r="B17" s="66"/>
      <c r="C17" s="92">
        <v>8</v>
      </c>
      <c r="D17" s="91"/>
      <c r="E17" s="92">
        <v>-10</v>
      </c>
      <c r="F17" s="91"/>
      <c r="G17" s="92">
        <v>-10</v>
      </c>
      <c r="H17" s="91"/>
      <c r="I17" s="92">
        <v>-17</v>
      </c>
      <c r="J17" s="91"/>
      <c r="K17" s="92">
        <v>-11</v>
      </c>
      <c r="L17" s="91"/>
      <c r="M17" s="92">
        <v>-17</v>
      </c>
      <c r="N17" s="91"/>
      <c r="O17" s="92">
        <v>-3</v>
      </c>
      <c r="P17" s="91"/>
      <c r="Q17" s="92">
        <v>-1</v>
      </c>
      <c r="R17" s="91"/>
      <c r="S17" s="92">
        <v>0</v>
      </c>
      <c r="T17" s="91"/>
      <c r="U17" s="92">
        <v>-13</v>
      </c>
      <c r="V17" s="91"/>
      <c r="W17" s="92">
        <v>-3</v>
      </c>
      <c r="X17" s="91"/>
      <c r="Y17" s="92">
        <v>-1</v>
      </c>
      <c r="Z17" s="66"/>
    </row>
    <row r="18" spans="1:26" x14ac:dyDescent="0.2">
      <c r="A18" s="113" t="s">
        <v>160</v>
      </c>
      <c r="B18" s="66"/>
      <c r="C18" s="114">
        <f>+C16+C17</f>
        <v>15</v>
      </c>
      <c r="D18" s="91"/>
      <c r="E18" s="114">
        <f>+E16+E17</f>
        <v>-16</v>
      </c>
      <c r="F18" s="91"/>
      <c r="G18" s="114">
        <f>+G16+G17</f>
        <v>-6</v>
      </c>
      <c r="H18" s="91"/>
      <c r="I18" s="114">
        <f>+I16+I17</f>
        <v>-10</v>
      </c>
      <c r="J18" s="91"/>
      <c r="K18" s="114">
        <f>+K16+K17</f>
        <v>1</v>
      </c>
      <c r="L18" s="91"/>
      <c r="M18" s="114">
        <f>+M16+M17</f>
        <v>-5</v>
      </c>
      <c r="N18" s="91"/>
      <c r="O18" s="114">
        <f>+O16+O17</f>
        <v>1</v>
      </c>
      <c r="P18" s="91"/>
      <c r="Q18" s="114">
        <f>+Q16+Q17</f>
        <v>-11</v>
      </c>
      <c r="R18" s="91"/>
      <c r="S18" s="114">
        <f>+S16+S17</f>
        <v>14</v>
      </c>
      <c r="T18" s="91"/>
      <c r="U18" s="114">
        <f>+U16+U17</f>
        <v>3</v>
      </c>
      <c r="V18" s="91"/>
      <c r="W18" s="114">
        <f>+W16+W17</f>
        <v>0</v>
      </c>
      <c r="X18" s="91"/>
      <c r="Y18" s="114">
        <f>+Y16+Y17</f>
        <v>16</v>
      </c>
      <c r="Z18" s="66"/>
    </row>
    <row r="19" spans="1:26" x14ac:dyDescent="0.2">
      <c r="A19" s="69" t="s">
        <v>161</v>
      </c>
      <c r="B19" s="66"/>
      <c r="C19" s="91"/>
      <c r="D19" s="91"/>
      <c r="E19" s="91"/>
      <c r="F19" s="91"/>
      <c r="G19" s="91"/>
      <c r="H19" s="91"/>
      <c r="I19" s="91"/>
      <c r="J19" s="91"/>
      <c r="K19" s="91"/>
      <c r="L19" s="91"/>
      <c r="M19" s="91"/>
      <c r="N19" s="91"/>
      <c r="O19" s="91"/>
      <c r="P19" s="91"/>
      <c r="Q19" s="91"/>
      <c r="R19" s="91"/>
      <c r="S19" s="91"/>
      <c r="T19" s="91"/>
      <c r="U19" s="91"/>
      <c r="V19" s="91"/>
      <c r="W19" s="91"/>
      <c r="X19" s="91"/>
      <c r="Y19" s="91"/>
      <c r="Z19" s="66"/>
    </row>
    <row r="20" spans="1:26" x14ac:dyDescent="0.2">
      <c r="A20" s="74" t="s">
        <v>138</v>
      </c>
      <c r="B20" s="66"/>
      <c r="C20" s="97">
        <v>1</v>
      </c>
      <c r="D20" s="91"/>
      <c r="E20" s="97">
        <v>-11</v>
      </c>
      <c r="F20" s="91"/>
      <c r="G20" s="97">
        <v>-9</v>
      </c>
      <c r="H20" s="91"/>
      <c r="I20" s="97">
        <v>1</v>
      </c>
      <c r="J20" s="91"/>
      <c r="K20" s="97">
        <v>-9</v>
      </c>
      <c r="L20" s="91"/>
      <c r="M20" s="97">
        <v>4</v>
      </c>
      <c r="N20" s="91"/>
      <c r="O20" s="97">
        <v>-1</v>
      </c>
      <c r="P20" s="91"/>
      <c r="Q20" s="97">
        <v>-3</v>
      </c>
      <c r="R20" s="91"/>
      <c r="S20" s="92">
        <v>13</v>
      </c>
      <c r="T20" s="91"/>
      <c r="U20" s="97">
        <v>11</v>
      </c>
      <c r="V20" s="91"/>
      <c r="W20" s="97">
        <v>10</v>
      </c>
      <c r="X20" s="91"/>
      <c r="Y20" s="97">
        <v>-4</v>
      </c>
      <c r="Z20" s="66"/>
    </row>
    <row r="21" spans="1:26" x14ac:dyDescent="0.2">
      <c r="A21" s="113" t="s">
        <v>162</v>
      </c>
      <c r="B21" s="66"/>
      <c r="C21" s="114">
        <f>+C18+C20</f>
        <v>16</v>
      </c>
      <c r="D21" s="91"/>
      <c r="E21" s="114">
        <f>+E18+E20</f>
        <v>-27</v>
      </c>
      <c r="F21" s="91"/>
      <c r="G21" s="114">
        <f>+G18+G20</f>
        <v>-15</v>
      </c>
      <c r="H21" s="91"/>
      <c r="I21" s="114">
        <f>+I18+I20</f>
        <v>-9</v>
      </c>
      <c r="J21" s="91"/>
      <c r="K21" s="114">
        <f>+K18+K20</f>
        <v>-8</v>
      </c>
      <c r="L21" s="91"/>
      <c r="M21" s="114">
        <f>+M18+M20</f>
        <v>-1</v>
      </c>
      <c r="N21" s="91"/>
      <c r="O21" s="114">
        <f>+O18+O20</f>
        <v>0</v>
      </c>
      <c r="P21" s="91"/>
      <c r="Q21" s="114">
        <f>+Q18+Q20</f>
        <v>-14</v>
      </c>
      <c r="R21" s="91"/>
      <c r="S21" s="114">
        <f>+S18+S20</f>
        <v>27</v>
      </c>
      <c r="T21" s="91"/>
      <c r="U21" s="114">
        <f>+U18+U20</f>
        <v>14</v>
      </c>
      <c r="V21" s="91"/>
      <c r="W21" s="114">
        <f>+W18+W20</f>
        <v>10</v>
      </c>
      <c r="X21" s="91"/>
      <c r="Y21" s="114">
        <f>+Y18+Y20</f>
        <v>12</v>
      </c>
      <c r="Z21" s="66"/>
    </row>
    <row r="22" spans="1:26" x14ac:dyDescent="0.2">
      <c r="A22" s="69" t="s">
        <v>163</v>
      </c>
      <c r="B22" s="66"/>
      <c r="C22" s="92">
        <v>32</v>
      </c>
      <c r="D22" s="91"/>
      <c r="E22" s="92">
        <v>-29</v>
      </c>
      <c r="F22" s="91"/>
      <c r="G22" s="92">
        <v>-35</v>
      </c>
      <c r="H22" s="91"/>
      <c r="I22" s="92">
        <v>24</v>
      </c>
      <c r="J22" s="91"/>
      <c r="K22" s="92">
        <v>41</v>
      </c>
      <c r="L22" s="91"/>
      <c r="M22" s="92">
        <v>71</v>
      </c>
      <c r="N22" s="91"/>
      <c r="O22" s="92">
        <v>80</v>
      </c>
      <c r="P22" s="91"/>
      <c r="Q22" s="92">
        <v>-11</v>
      </c>
      <c r="R22" s="91"/>
      <c r="S22" s="92">
        <v>41</v>
      </c>
      <c r="T22" s="91"/>
      <c r="U22" s="92">
        <v>1</v>
      </c>
      <c r="V22" s="91"/>
      <c r="W22" s="92">
        <v>17</v>
      </c>
      <c r="X22" s="91"/>
      <c r="Y22" s="92">
        <v>47</v>
      </c>
      <c r="Z22" s="66"/>
    </row>
    <row r="23" spans="1:26" x14ac:dyDescent="0.2">
      <c r="A23" s="69" t="s">
        <v>164</v>
      </c>
      <c r="B23" s="66"/>
      <c r="C23" s="92">
        <v>-35</v>
      </c>
      <c r="D23" s="91"/>
      <c r="E23" s="92">
        <v>39</v>
      </c>
      <c r="F23" s="91"/>
      <c r="G23" s="92">
        <v>-25</v>
      </c>
      <c r="H23" s="91"/>
      <c r="I23" s="92">
        <v>-15</v>
      </c>
      <c r="J23" s="91"/>
      <c r="K23" s="92">
        <v>-19</v>
      </c>
      <c r="L23" s="91"/>
      <c r="M23" s="92">
        <v>-47</v>
      </c>
      <c r="N23" s="91"/>
      <c r="O23" s="92">
        <v>-29</v>
      </c>
      <c r="P23" s="91"/>
      <c r="Q23" s="92">
        <v>-42</v>
      </c>
      <c r="R23" s="91"/>
      <c r="S23" s="92">
        <v>11</v>
      </c>
      <c r="T23" s="91"/>
      <c r="U23" s="92">
        <v>29</v>
      </c>
      <c r="V23" s="91"/>
      <c r="W23" s="92">
        <v>26</v>
      </c>
      <c r="X23" s="91"/>
      <c r="Y23" s="92">
        <v>10</v>
      </c>
      <c r="Z23" s="66"/>
    </row>
    <row r="24" spans="1:26" x14ac:dyDescent="0.2">
      <c r="A24" s="69" t="s">
        <v>165</v>
      </c>
      <c r="B24" s="66"/>
      <c r="C24" s="97">
        <v>18</v>
      </c>
      <c r="D24" s="91"/>
      <c r="E24" s="97">
        <v>0</v>
      </c>
      <c r="F24" s="91"/>
      <c r="G24" s="97">
        <v>0</v>
      </c>
      <c r="H24" s="91"/>
      <c r="I24" s="97">
        <v>0</v>
      </c>
      <c r="J24" s="91"/>
      <c r="K24" s="97">
        <v>0</v>
      </c>
      <c r="L24" s="91"/>
      <c r="M24" s="97">
        <v>2</v>
      </c>
      <c r="N24" s="91"/>
      <c r="O24" s="97">
        <v>0</v>
      </c>
      <c r="P24" s="91"/>
      <c r="Q24" s="97">
        <v>0</v>
      </c>
      <c r="R24" s="91"/>
      <c r="S24" s="97">
        <v>0</v>
      </c>
      <c r="T24" s="91"/>
      <c r="U24" s="97">
        <v>0</v>
      </c>
      <c r="V24" s="91"/>
      <c r="W24" s="97">
        <v>0</v>
      </c>
      <c r="X24" s="91"/>
      <c r="Y24" s="97">
        <v>0</v>
      </c>
      <c r="Z24" s="66"/>
    </row>
    <row r="25" spans="1:26" ht="5.25" customHeight="1" x14ac:dyDescent="0.2">
      <c r="A25" s="66"/>
      <c r="B25" s="66"/>
      <c r="C25" s="91"/>
      <c r="D25" s="91"/>
      <c r="E25" s="91"/>
      <c r="F25" s="91"/>
      <c r="G25" s="91"/>
      <c r="H25" s="91"/>
      <c r="I25" s="91"/>
      <c r="J25" s="91"/>
      <c r="K25" s="91"/>
      <c r="L25" s="91"/>
      <c r="M25" s="91"/>
      <c r="N25" s="91"/>
      <c r="O25" s="91"/>
      <c r="P25" s="91"/>
      <c r="Q25" s="91"/>
      <c r="R25" s="91"/>
      <c r="S25" s="91"/>
      <c r="T25" s="91"/>
      <c r="U25" s="91"/>
      <c r="V25" s="91"/>
      <c r="W25" s="91"/>
      <c r="X25" s="91"/>
      <c r="Y25" s="91"/>
      <c r="Z25" s="66"/>
    </row>
    <row r="26" spans="1:26" x14ac:dyDescent="0.2">
      <c r="A26" s="68" t="s">
        <v>166</v>
      </c>
      <c r="B26" s="66"/>
      <c r="C26" s="70">
        <f>C8+C21+C22+C23+C24</f>
        <v>1717</v>
      </c>
      <c r="D26" s="87"/>
      <c r="E26" s="70">
        <f>E8+E21+E22+E23+E24</f>
        <v>1700</v>
      </c>
      <c r="F26" s="87"/>
      <c r="G26" s="70">
        <f>G8+G21+G22+G23+G24</f>
        <v>1625</v>
      </c>
      <c r="H26" s="87"/>
      <c r="I26" s="70">
        <f>I8+I21+I22+I23+I24</f>
        <v>1625</v>
      </c>
      <c r="J26" s="87"/>
      <c r="K26" s="70">
        <f>K8+K21+K22+K23+K24</f>
        <v>1639</v>
      </c>
      <c r="L26" s="87"/>
      <c r="M26" s="70">
        <f>M8+M21+M22+M23+M24</f>
        <v>1664</v>
      </c>
      <c r="N26" s="87"/>
      <c r="O26" s="70">
        <f>O8+O21+O22+O23+O24</f>
        <v>1715</v>
      </c>
      <c r="P26" s="87"/>
      <c r="Q26" s="70">
        <f>Q8+Q21+Q22+Q23+Q24</f>
        <v>1648</v>
      </c>
      <c r="R26" s="87"/>
      <c r="S26" s="70">
        <f>S8+S21+S22+S23+S24</f>
        <v>1727</v>
      </c>
      <c r="T26" s="87"/>
      <c r="U26" s="70">
        <f>U8+U21+U22+U23+U24</f>
        <v>1771</v>
      </c>
      <c r="V26" s="87"/>
      <c r="W26" s="70">
        <f>W8+W21+W22+W23+W24</f>
        <v>1824</v>
      </c>
      <c r="X26" s="87"/>
      <c r="Y26" s="70">
        <f>Y8+Y21+Y22+Y23+Y24</f>
        <v>1893</v>
      </c>
      <c r="Z26" s="115" t="s">
        <v>167</v>
      </c>
    </row>
    <row r="27" spans="1:26" ht="5.25" customHeight="1" x14ac:dyDescent="0.2">
      <c r="A27" s="66"/>
      <c r="B27" s="66"/>
      <c r="C27" s="66"/>
      <c r="D27" s="66"/>
      <c r="E27" s="66"/>
      <c r="F27" s="66"/>
      <c r="G27" s="66"/>
      <c r="H27" s="66"/>
      <c r="I27" s="66"/>
      <c r="J27" s="66"/>
      <c r="K27" s="66"/>
      <c r="L27" s="66"/>
      <c r="M27" s="66"/>
      <c r="N27" s="66"/>
      <c r="O27" s="66"/>
      <c r="P27" s="66"/>
      <c r="Q27" s="66"/>
      <c r="R27" s="66"/>
      <c r="S27" s="66"/>
      <c r="T27" s="66"/>
      <c r="U27" s="66"/>
      <c r="V27" s="66"/>
      <c r="W27" s="66"/>
      <c r="X27" s="66"/>
      <c r="Y27" s="66"/>
      <c r="Z27" s="66"/>
    </row>
    <row r="28" spans="1:26" ht="25.5" customHeight="1" x14ac:dyDescent="0.2">
      <c r="A28" s="256" t="s">
        <v>148</v>
      </c>
      <c r="B28" s="257"/>
      <c r="C28" s="257"/>
      <c r="D28" s="257"/>
      <c r="E28" s="257"/>
      <c r="F28" s="257"/>
      <c r="G28" s="257"/>
      <c r="H28" s="257"/>
      <c r="I28" s="257"/>
      <c r="J28" s="257"/>
      <c r="K28" s="257"/>
      <c r="L28" s="257"/>
      <c r="M28" s="257"/>
      <c r="N28" s="257"/>
      <c r="O28" s="257"/>
      <c r="P28" s="257"/>
      <c r="Q28" s="257"/>
      <c r="R28" s="257"/>
      <c r="S28" s="257"/>
      <c r="T28" s="257"/>
      <c r="U28" s="257"/>
      <c r="V28" s="259"/>
      <c r="W28" s="259"/>
      <c r="X28" s="257"/>
      <c r="Y28" s="257"/>
      <c r="Z28" s="66"/>
    </row>
    <row r="29" spans="1:26" ht="25.5" customHeight="1" x14ac:dyDescent="0.2">
      <c r="A29" s="256" t="s">
        <v>168</v>
      </c>
      <c r="B29" s="257"/>
      <c r="C29" s="257"/>
      <c r="D29" s="257"/>
      <c r="E29" s="257"/>
      <c r="F29" s="257"/>
      <c r="G29" s="257"/>
      <c r="H29" s="257"/>
      <c r="I29" s="257"/>
      <c r="J29" s="257"/>
      <c r="K29" s="257"/>
      <c r="L29" s="257"/>
      <c r="M29" s="257"/>
      <c r="N29" s="257"/>
      <c r="O29" s="257"/>
      <c r="P29" s="257"/>
      <c r="Q29" s="257"/>
      <c r="R29" s="257"/>
      <c r="S29" s="257"/>
      <c r="T29" s="257"/>
      <c r="U29" s="257"/>
      <c r="V29" s="259"/>
      <c r="W29" s="259"/>
      <c r="X29" s="257"/>
      <c r="Y29" s="257"/>
      <c r="Z29" s="66"/>
    </row>
    <row r="30" spans="1:26" x14ac:dyDescent="0.2">
      <c r="A30" s="256" t="s">
        <v>169</v>
      </c>
      <c r="B30" s="257"/>
      <c r="C30" s="257"/>
      <c r="D30" s="257"/>
      <c r="E30" s="257"/>
      <c r="F30" s="257"/>
      <c r="G30" s="257"/>
      <c r="H30" s="257"/>
      <c r="I30" s="257"/>
      <c r="J30" s="257"/>
      <c r="K30" s="257"/>
      <c r="L30" s="257"/>
      <c r="M30" s="257"/>
      <c r="N30" s="257"/>
      <c r="O30" s="257"/>
      <c r="P30" s="257"/>
      <c r="Q30" s="257"/>
      <c r="R30" s="257"/>
      <c r="S30" s="257"/>
      <c r="T30" s="257"/>
      <c r="U30" s="257"/>
      <c r="V30" s="259"/>
      <c r="W30" s="259"/>
      <c r="X30" s="257"/>
      <c r="Y30" s="257"/>
      <c r="Z30" s="66"/>
    </row>
    <row r="31" spans="1:26" x14ac:dyDescent="0.2">
      <c r="A31" s="256" t="s">
        <v>170</v>
      </c>
      <c r="B31" s="257"/>
      <c r="C31" s="257"/>
      <c r="D31" s="257"/>
      <c r="E31" s="257"/>
      <c r="F31" s="257"/>
      <c r="G31" s="257"/>
      <c r="H31" s="257"/>
      <c r="I31" s="257"/>
      <c r="J31" s="257"/>
      <c r="K31" s="257"/>
      <c r="L31" s="257"/>
      <c r="M31" s="257"/>
      <c r="N31" s="257"/>
      <c r="O31" s="257"/>
      <c r="P31" s="257"/>
      <c r="Q31" s="257"/>
      <c r="R31" s="257"/>
      <c r="S31" s="257"/>
      <c r="T31" s="257"/>
      <c r="U31" s="257"/>
      <c r="V31" s="259"/>
      <c r="W31" s="259"/>
      <c r="X31" s="257"/>
      <c r="Y31" s="257"/>
      <c r="Z31" s="66"/>
    </row>
    <row r="32" spans="1:26" x14ac:dyDescent="0.2">
      <c r="A32" s="66"/>
      <c r="B32" s="66"/>
      <c r="C32" s="66"/>
      <c r="D32" s="66"/>
      <c r="E32" s="66"/>
      <c r="F32" s="66"/>
      <c r="G32" s="66"/>
      <c r="H32" s="66"/>
      <c r="I32" s="66"/>
      <c r="J32" s="66"/>
      <c r="K32" s="66"/>
      <c r="L32" s="66"/>
      <c r="M32" s="66"/>
      <c r="N32" s="66"/>
      <c r="O32" s="66"/>
      <c r="P32" s="66"/>
      <c r="Q32" s="66"/>
      <c r="R32" s="66"/>
      <c r="S32" s="66"/>
      <c r="T32" s="66"/>
      <c r="U32" s="66"/>
      <c r="V32" s="66"/>
      <c r="W32" s="66"/>
      <c r="X32" s="66"/>
      <c r="Y32" s="66"/>
      <c r="Z32" s="66"/>
    </row>
    <row r="33" spans="1:26" x14ac:dyDescent="0.2">
      <c r="A33" s="66"/>
      <c r="B33" s="66"/>
      <c r="C33" s="66"/>
      <c r="D33" s="66"/>
      <c r="E33" s="66"/>
      <c r="F33" s="66"/>
      <c r="G33" s="66"/>
      <c r="H33" s="66"/>
      <c r="I33" s="66"/>
      <c r="J33" s="66"/>
      <c r="K33" s="66"/>
      <c r="L33" s="66"/>
      <c r="M33" s="66"/>
      <c r="N33" s="66"/>
      <c r="O33" s="66"/>
      <c r="P33" s="66"/>
      <c r="Q33" s="66"/>
      <c r="R33" s="66"/>
      <c r="S33" s="66"/>
      <c r="T33" s="66"/>
      <c r="U33" s="66"/>
      <c r="V33" s="66"/>
      <c r="W33" s="66"/>
      <c r="X33" s="66"/>
      <c r="Y33" s="66"/>
      <c r="Z33" s="66"/>
    </row>
    <row r="34" spans="1:26" x14ac:dyDescent="0.2">
      <c r="A34" s="66"/>
      <c r="B34" s="66"/>
      <c r="C34" s="66"/>
      <c r="D34" s="66"/>
      <c r="E34" s="66"/>
      <c r="F34" s="66"/>
      <c r="G34" s="66"/>
      <c r="H34" s="66"/>
      <c r="I34" s="66"/>
      <c r="J34" s="66"/>
      <c r="K34" s="66"/>
      <c r="L34" s="66"/>
      <c r="M34" s="66"/>
      <c r="N34" s="66"/>
      <c r="O34" s="66"/>
      <c r="P34" s="66"/>
      <c r="Q34" s="66"/>
      <c r="R34" s="66"/>
      <c r="S34" s="66"/>
      <c r="T34" s="66"/>
      <c r="U34" s="66"/>
      <c r="V34" s="66"/>
      <c r="W34" s="66"/>
      <c r="X34" s="66"/>
      <c r="Y34" s="66"/>
      <c r="Z34" s="66"/>
    </row>
    <row r="35" spans="1:26" x14ac:dyDescent="0.2">
      <c r="A35" s="66"/>
      <c r="B35" s="66"/>
      <c r="C35" s="66"/>
      <c r="D35" s="66"/>
      <c r="E35" s="66"/>
      <c r="F35" s="66"/>
      <c r="G35" s="66"/>
      <c r="H35" s="66"/>
      <c r="I35" s="66"/>
      <c r="J35" s="66"/>
      <c r="K35" s="66"/>
      <c r="L35" s="66"/>
      <c r="M35" s="66"/>
      <c r="N35" s="66"/>
      <c r="O35" s="66"/>
      <c r="P35" s="66"/>
      <c r="Q35" s="66"/>
      <c r="R35" s="66"/>
      <c r="S35" s="66"/>
      <c r="T35" s="66"/>
      <c r="U35" s="66"/>
      <c r="V35" s="66"/>
      <c r="W35" s="66"/>
      <c r="X35" s="66"/>
      <c r="Y35" s="66"/>
      <c r="Z35" s="66"/>
    </row>
    <row r="36" spans="1:26" x14ac:dyDescent="0.2">
      <c r="A36" s="66"/>
      <c r="B36" s="66"/>
      <c r="C36" s="66"/>
      <c r="D36" s="66"/>
      <c r="E36" s="66"/>
      <c r="F36" s="66"/>
      <c r="G36" s="66"/>
      <c r="H36" s="66"/>
      <c r="I36" s="66"/>
      <c r="J36" s="66"/>
      <c r="K36" s="66"/>
      <c r="L36" s="66"/>
      <c r="M36" s="66"/>
      <c r="N36" s="66"/>
      <c r="O36" s="66"/>
      <c r="P36" s="66"/>
      <c r="Q36" s="66"/>
      <c r="R36" s="66"/>
      <c r="S36" s="66"/>
      <c r="T36" s="66"/>
      <c r="U36" s="66"/>
      <c r="V36" s="66"/>
      <c r="W36" s="66"/>
      <c r="X36" s="66"/>
      <c r="Y36" s="66"/>
      <c r="Z36" s="66"/>
    </row>
    <row r="37" spans="1:26" x14ac:dyDescent="0.2">
      <c r="A37" s="66"/>
      <c r="B37" s="66"/>
      <c r="C37" s="66"/>
      <c r="D37" s="66"/>
      <c r="E37" s="66"/>
      <c r="F37" s="66"/>
      <c r="G37" s="66"/>
      <c r="H37" s="66"/>
      <c r="I37" s="66"/>
      <c r="J37" s="66"/>
      <c r="K37" s="66"/>
      <c r="L37" s="66"/>
      <c r="M37" s="66"/>
      <c r="N37" s="66"/>
      <c r="O37" s="66"/>
      <c r="P37" s="66"/>
      <c r="Q37" s="66"/>
      <c r="R37" s="66"/>
      <c r="S37" s="66"/>
      <c r="T37" s="66"/>
      <c r="U37" s="66"/>
      <c r="V37" s="66"/>
      <c r="W37" s="66"/>
      <c r="X37" s="66"/>
      <c r="Y37" s="66"/>
      <c r="Z37" s="66"/>
    </row>
    <row r="38" spans="1:26" x14ac:dyDescent="0.2">
      <c r="A38" s="66"/>
      <c r="B38" s="66"/>
      <c r="C38" s="66"/>
      <c r="D38" s="66"/>
      <c r="E38" s="66"/>
      <c r="F38" s="66"/>
      <c r="G38" s="66"/>
      <c r="H38" s="66"/>
      <c r="I38" s="66"/>
      <c r="J38" s="66"/>
      <c r="K38" s="66"/>
      <c r="L38" s="66"/>
      <c r="M38" s="66"/>
      <c r="N38" s="66"/>
      <c r="O38" s="66"/>
      <c r="P38" s="66"/>
      <c r="Q38" s="66"/>
      <c r="R38" s="66"/>
      <c r="S38" s="66"/>
      <c r="T38" s="66"/>
      <c r="U38" s="66"/>
      <c r="V38" s="66"/>
      <c r="W38" s="66"/>
      <c r="X38" s="66"/>
      <c r="Y38" s="66"/>
      <c r="Z38" s="66"/>
    </row>
    <row r="39" spans="1:26" x14ac:dyDescent="0.2">
      <c r="A39" s="66"/>
      <c r="B39" s="66"/>
      <c r="C39" s="66"/>
      <c r="D39" s="66"/>
      <c r="E39" s="66"/>
      <c r="F39" s="66"/>
      <c r="G39" s="66"/>
      <c r="H39" s="66"/>
      <c r="I39" s="66"/>
      <c r="J39" s="66"/>
      <c r="K39" s="66"/>
      <c r="L39" s="66"/>
      <c r="M39" s="66"/>
      <c r="N39" s="66"/>
      <c r="O39" s="66"/>
      <c r="P39" s="66"/>
      <c r="Q39" s="66"/>
      <c r="R39" s="66"/>
      <c r="S39" s="66"/>
      <c r="T39" s="66"/>
      <c r="U39" s="66"/>
      <c r="V39" s="66"/>
      <c r="W39" s="66"/>
      <c r="X39" s="66"/>
      <c r="Y39" s="66"/>
      <c r="Z39" s="66"/>
    </row>
    <row r="40" spans="1:26" x14ac:dyDescent="0.2">
      <c r="A40" s="66"/>
      <c r="B40" s="66"/>
      <c r="C40" s="66"/>
      <c r="D40" s="66"/>
      <c r="E40" s="66"/>
      <c r="F40" s="66"/>
      <c r="G40" s="66"/>
      <c r="H40" s="66"/>
      <c r="I40" s="66"/>
      <c r="J40" s="66"/>
      <c r="K40" s="66"/>
      <c r="L40" s="66"/>
      <c r="M40" s="66"/>
      <c r="N40" s="66"/>
      <c r="O40" s="66"/>
      <c r="P40" s="66"/>
      <c r="Q40" s="66"/>
      <c r="R40" s="66"/>
      <c r="S40" s="66"/>
      <c r="T40" s="66"/>
      <c r="U40" s="66"/>
      <c r="V40" s="66"/>
      <c r="W40" s="66"/>
      <c r="X40" s="66"/>
      <c r="Y40" s="66"/>
      <c r="Z40" s="66"/>
    </row>
    <row r="41" spans="1:26" x14ac:dyDescent="0.2">
      <c r="A41" s="66"/>
      <c r="B41" s="66"/>
      <c r="C41" s="66"/>
      <c r="D41" s="66"/>
      <c r="E41" s="66"/>
      <c r="F41" s="66"/>
      <c r="G41" s="66"/>
      <c r="H41" s="66"/>
      <c r="I41" s="66"/>
      <c r="J41" s="66"/>
      <c r="K41" s="66"/>
      <c r="L41" s="66"/>
      <c r="M41" s="66"/>
      <c r="N41" s="66"/>
      <c r="O41" s="66"/>
      <c r="P41" s="66"/>
      <c r="Q41" s="66"/>
      <c r="R41" s="66"/>
      <c r="S41" s="66"/>
      <c r="T41" s="66"/>
      <c r="U41" s="66"/>
      <c r="V41" s="66"/>
      <c r="W41" s="66"/>
      <c r="X41" s="66"/>
      <c r="Y41" s="66"/>
      <c r="Z41" s="66"/>
    </row>
    <row r="42" spans="1:26" x14ac:dyDescent="0.2">
      <c r="A42" s="66"/>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x14ac:dyDescent="0.2">
      <c r="A43" s="66"/>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x14ac:dyDescent="0.2">
      <c r="A44" s="66"/>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x14ac:dyDescent="0.2">
      <c r="A45" s="66"/>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x14ac:dyDescent="0.2">
      <c r="A46" s="66"/>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x14ac:dyDescent="0.2">
      <c r="A47" s="66"/>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x14ac:dyDescent="0.2">
      <c r="A48" s="66"/>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x14ac:dyDescent="0.2">
      <c r="A49" s="66"/>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x14ac:dyDescent="0.2">
      <c r="A50" s="66"/>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x14ac:dyDescent="0.2">
      <c r="A51" s="66"/>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x14ac:dyDescent="0.2">
      <c r="A52" s="66"/>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x14ac:dyDescent="0.2">
      <c r="A53" s="66"/>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x14ac:dyDescent="0.2">
      <c r="A54" s="66"/>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x14ac:dyDescent="0.2">
      <c r="A55" s="66"/>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x14ac:dyDescent="0.2">
      <c r="A56" s="68" t="s">
        <v>171</v>
      </c>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57" spans="1:26" x14ac:dyDescent="0.2">
      <c r="A57" s="66"/>
      <c r="B57" s="66"/>
      <c r="C57" s="66"/>
      <c r="D57" s="66"/>
      <c r="E57" s="66"/>
      <c r="F57" s="66"/>
      <c r="G57" s="66"/>
      <c r="H57" s="66"/>
      <c r="I57" s="66"/>
      <c r="J57" s="66"/>
      <c r="K57" s="66"/>
      <c r="L57" s="66"/>
      <c r="M57" s="66"/>
      <c r="N57" s="66"/>
      <c r="O57" s="66"/>
      <c r="P57" s="66"/>
      <c r="Q57" s="66"/>
      <c r="R57" s="66"/>
      <c r="S57" s="66"/>
      <c r="T57" s="66"/>
      <c r="U57" s="66"/>
      <c r="V57" s="66"/>
      <c r="W57" s="66"/>
      <c r="X57" s="66"/>
      <c r="Y57" s="66"/>
      <c r="Z57" s="66"/>
    </row>
    <row r="58" spans="1:26" x14ac:dyDescent="0.2">
      <c r="A58" s="66"/>
      <c r="B58" s="66"/>
      <c r="C58" s="66"/>
      <c r="D58" s="66"/>
      <c r="E58" s="66"/>
      <c r="F58" s="66"/>
      <c r="G58" s="66"/>
      <c r="H58" s="66"/>
      <c r="I58" s="66"/>
      <c r="J58" s="66"/>
      <c r="K58" s="66"/>
      <c r="L58" s="66"/>
      <c r="M58" s="66"/>
      <c r="N58" s="66"/>
      <c r="O58" s="66"/>
      <c r="P58" s="66"/>
      <c r="Q58" s="66"/>
      <c r="R58" s="66"/>
      <c r="S58" s="66"/>
      <c r="T58" s="66"/>
      <c r="U58" s="66"/>
      <c r="V58" s="66"/>
      <c r="W58" s="66"/>
      <c r="X58" s="66"/>
      <c r="Y58" s="66"/>
      <c r="Z58" s="66"/>
    </row>
    <row r="59" spans="1:26" x14ac:dyDescent="0.2">
      <c r="A59" s="66"/>
      <c r="B59" s="66"/>
      <c r="C59" s="66"/>
      <c r="D59" s="66"/>
      <c r="E59" s="66"/>
      <c r="F59" s="66"/>
      <c r="G59" s="66"/>
      <c r="H59" s="66"/>
      <c r="I59" s="66"/>
      <c r="J59" s="66"/>
      <c r="K59" s="66"/>
      <c r="L59" s="66"/>
      <c r="M59" s="66"/>
      <c r="N59" s="66"/>
      <c r="O59" s="66"/>
      <c r="P59" s="66"/>
      <c r="Q59" s="66"/>
      <c r="R59" s="66"/>
      <c r="S59" s="66"/>
      <c r="T59" s="66"/>
      <c r="U59" s="66"/>
      <c r="V59" s="66"/>
      <c r="W59" s="66"/>
      <c r="X59" s="66"/>
      <c r="Y59" s="66"/>
      <c r="Z59" s="66"/>
    </row>
    <row r="60" spans="1:26" x14ac:dyDescent="0.2">
      <c r="A60" s="66"/>
      <c r="B60" s="66"/>
      <c r="C60" s="66"/>
      <c r="D60" s="66"/>
      <c r="E60" s="66"/>
      <c r="F60" s="66"/>
      <c r="G60" s="66"/>
      <c r="H60" s="66"/>
      <c r="I60" s="66"/>
      <c r="J60" s="66"/>
      <c r="K60" s="66"/>
      <c r="L60" s="66"/>
      <c r="M60" s="66"/>
      <c r="N60" s="66"/>
      <c r="O60" s="66"/>
      <c r="P60" s="66"/>
      <c r="Q60" s="66"/>
      <c r="R60" s="66"/>
      <c r="S60" s="66"/>
      <c r="T60" s="66"/>
      <c r="U60" s="66"/>
      <c r="V60" s="66"/>
      <c r="W60" s="66"/>
      <c r="X60" s="66"/>
      <c r="Y60" s="66"/>
      <c r="Z60" s="66"/>
    </row>
    <row r="61" spans="1:26" x14ac:dyDescent="0.2">
      <c r="A61" s="66"/>
      <c r="B61" s="66"/>
      <c r="C61" s="66"/>
      <c r="D61" s="66"/>
      <c r="E61" s="66"/>
      <c r="F61" s="66"/>
      <c r="G61" s="66"/>
      <c r="H61" s="66"/>
      <c r="I61" s="66"/>
      <c r="J61" s="66"/>
      <c r="K61" s="66"/>
      <c r="L61" s="66"/>
      <c r="M61" s="66"/>
      <c r="N61" s="66"/>
      <c r="O61" s="66"/>
      <c r="P61" s="66"/>
      <c r="Q61" s="66"/>
      <c r="R61" s="66"/>
      <c r="S61" s="66"/>
      <c r="T61" s="66"/>
      <c r="U61" s="66"/>
      <c r="V61" s="66"/>
      <c r="W61" s="66"/>
      <c r="X61" s="66"/>
      <c r="Y61" s="66"/>
      <c r="Z61" s="66"/>
    </row>
    <row r="62" spans="1:26" x14ac:dyDescent="0.2">
      <c r="A62" s="66"/>
      <c r="B62" s="66"/>
      <c r="C62" s="66"/>
      <c r="D62" s="66"/>
      <c r="E62" s="66"/>
      <c r="F62" s="66"/>
      <c r="G62" s="66"/>
      <c r="H62" s="66"/>
      <c r="I62" s="66"/>
      <c r="J62" s="66"/>
      <c r="K62" s="66"/>
      <c r="L62" s="66"/>
      <c r="M62" s="66"/>
      <c r="N62" s="66"/>
      <c r="O62" s="66"/>
      <c r="P62" s="66"/>
      <c r="Q62" s="66"/>
      <c r="R62" s="66"/>
      <c r="S62" s="66"/>
      <c r="T62" s="66"/>
      <c r="U62" s="66"/>
      <c r="V62" s="66"/>
      <c r="W62" s="66"/>
      <c r="X62" s="66"/>
      <c r="Y62" s="66"/>
      <c r="Z62" s="66"/>
    </row>
    <row r="63" spans="1:26" x14ac:dyDescent="0.2">
      <c r="A63" s="66"/>
      <c r="B63" s="66"/>
      <c r="C63" s="66"/>
      <c r="D63" s="66"/>
      <c r="E63" s="66"/>
      <c r="F63" s="66"/>
      <c r="G63" s="66"/>
      <c r="H63" s="66"/>
      <c r="I63" s="66"/>
      <c r="J63" s="66"/>
      <c r="K63" s="66"/>
      <c r="L63" s="66"/>
      <c r="M63" s="66"/>
      <c r="N63" s="66"/>
      <c r="O63" s="66"/>
      <c r="P63" s="66"/>
      <c r="Q63" s="66"/>
      <c r="R63" s="66"/>
      <c r="S63" s="66"/>
      <c r="T63" s="66"/>
      <c r="U63" s="66"/>
      <c r="V63" s="66"/>
      <c r="W63" s="66"/>
      <c r="X63" s="66"/>
      <c r="Y63" s="66"/>
      <c r="Z63" s="66"/>
    </row>
    <row r="64" spans="1:26" x14ac:dyDescent="0.2">
      <c r="A64" s="66"/>
      <c r="B64" s="66"/>
      <c r="C64" s="66"/>
      <c r="D64" s="66"/>
      <c r="E64" s="66"/>
      <c r="F64" s="66"/>
      <c r="G64" s="66"/>
      <c r="H64" s="66"/>
      <c r="I64" s="66"/>
      <c r="J64" s="66"/>
      <c r="K64" s="66"/>
      <c r="L64" s="66"/>
      <c r="M64" s="66"/>
      <c r="N64" s="66"/>
      <c r="O64" s="66"/>
      <c r="P64" s="66"/>
      <c r="Q64" s="66"/>
      <c r="R64" s="66"/>
      <c r="S64" s="66"/>
      <c r="T64" s="66"/>
      <c r="U64" s="66"/>
      <c r="V64" s="66"/>
      <c r="W64" s="66"/>
      <c r="X64" s="66"/>
      <c r="Y64" s="66"/>
      <c r="Z64" s="66"/>
    </row>
    <row r="65" spans="1:26" x14ac:dyDescent="0.2">
      <c r="A65" s="66"/>
      <c r="B65" s="66"/>
      <c r="C65" s="66"/>
      <c r="D65" s="66"/>
      <c r="E65" s="66"/>
      <c r="F65" s="66"/>
      <c r="G65" s="66"/>
      <c r="H65" s="66"/>
      <c r="I65" s="66"/>
      <c r="J65" s="66"/>
      <c r="K65" s="66"/>
      <c r="L65" s="66"/>
      <c r="M65" s="66"/>
      <c r="N65" s="66"/>
      <c r="O65" s="66"/>
      <c r="P65" s="66"/>
      <c r="Q65" s="66"/>
      <c r="R65" s="66"/>
      <c r="S65" s="66"/>
      <c r="T65" s="66"/>
      <c r="U65" s="66"/>
      <c r="V65" s="66"/>
      <c r="W65" s="66"/>
      <c r="X65" s="66"/>
      <c r="Y65" s="66"/>
      <c r="Z65" s="66"/>
    </row>
    <row r="66" spans="1:26" x14ac:dyDescent="0.2">
      <c r="A66" s="66"/>
      <c r="B66" s="66"/>
      <c r="C66" s="66"/>
      <c r="D66" s="66"/>
      <c r="E66" s="66"/>
      <c r="F66" s="66"/>
      <c r="G66" s="66"/>
      <c r="H66" s="66"/>
      <c r="I66" s="66"/>
      <c r="J66" s="66"/>
      <c r="K66" s="66"/>
      <c r="L66" s="66"/>
      <c r="M66" s="66"/>
      <c r="N66" s="66"/>
      <c r="O66" s="66"/>
      <c r="P66" s="66"/>
      <c r="Q66" s="66"/>
      <c r="R66" s="66"/>
      <c r="S66" s="66"/>
      <c r="T66" s="66"/>
      <c r="U66" s="66"/>
      <c r="V66" s="66"/>
      <c r="W66" s="66"/>
      <c r="X66" s="66"/>
      <c r="Y66" s="66"/>
      <c r="Z66" s="66"/>
    </row>
    <row r="67" spans="1:26" x14ac:dyDescent="0.2">
      <c r="A67" s="66"/>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x14ac:dyDescent="0.2">
      <c r="A68" s="66"/>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x14ac:dyDescent="0.2">
      <c r="A69" s="66"/>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x14ac:dyDescent="0.2">
      <c r="A70" s="66"/>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x14ac:dyDescent="0.2">
      <c r="A71" s="66"/>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x14ac:dyDescent="0.2">
      <c r="A72" s="66"/>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x14ac:dyDescent="0.2">
      <c r="A73" s="66"/>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x14ac:dyDescent="0.2">
      <c r="A74" s="66"/>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x14ac:dyDescent="0.2">
      <c r="A75" s="66"/>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x14ac:dyDescent="0.2">
      <c r="A76" s="66"/>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row r="77" spans="1:26" x14ac:dyDescent="0.2">
      <c r="A77" s="66"/>
      <c r="B77" s="66"/>
      <c r="C77" s="66"/>
      <c r="D77" s="66"/>
      <c r="E77" s="66"/>
      <c r="F77" s="66"/>
      <c r="G77" s="66"/>
      <c r="H77" s="66"/>
      <c r="I77" s="66"/>
      <c r="J77" s="66"/>
      <c r="K77" s="66"/>
      <c r="L77" s="66"/>
      <c r="M77" s="66"/>
      <c r="N77" s="66"/>
      <c r="O77" s="66"/>
      <c r="P77" s="66"/>
      <c r="Q77" s="66"/>
      <c r="R77" s="66"/>
      <c r="S77" s="66"/>
      <c r="T77" s="66"/>
      <c r="U77" s="66"/>
      <c r="V77" s="66"/>
      <c r="W77" s="66"/>
      <c r="X77" s="66"/>
      <c r="Y77" s="66"/>
      <c r="Z77" s="66"/>
    </row>
    <row r="78" spans="1:26" x14ac:dyDescent="0.2">
      <c r="A78" s="66"/>
      <c r="B78" s="66"/>
      <c r="C78" s="66"/>
      <c r="D78" s="66"/>
      <c r="E78" s="66"/>
      <c r="F78" s="66"/>
      <c r="G78" s="66"/>
      <c r="H78" s="66"/>
      <c r="I78" s="66"/>
      <c r="J78" s="66"/>
      <c r="K78" s="66"/>
      <c r="L78" s="66"/>
      <c r="M78" s="66"/>
      <c r="N78" s="66"/>
      <c r="O78" s="66"/>
      <c r="P78" s="66"/>
      <c r="Q78" s="66"/>
      <c r="R78" s="66"/>
      <c r="S78" s="66"/>
      <c r="T78" s="66"/>
      <c r="U78" s="66"/>
      <c r="V78" s="66"/>
      <c r="W78" s="66"/>
      <c r="X78" s="66"/>
      <c r="Y78" s="66"/>
      <c r="Z78" s="66"/>
    </row>
    <row r="79" spans="1:26" x14ac:dyDescent="0.2">
      <c r="A79" s="66"/>
      <c r="B79" s="66"/>
      <c r="C79" s="66"/>
      <c r="D79" s="66"/>
      <c r="E79" s="66"/>
      <c r="F79" s="66"/>
      <c r="G79" s="66"/>
      <c r="H79" s="66"/>
      <c r="I79" s="66"/>
      <c r="J79" s="66"/>
      <c r="K79" s="66"/>
      <c r="L79" s="66"/>
      <c r="M79" s="66"/>
      <c r="N79" s="66"/>
      <c r="O79" s="66"/>
      <c r="P79" s="66"/>
      <c r="Q79" s="66"/>
      <c r="R79" s="66"/>
      <c r="S79" s="66"/>
      <c r="T79" s="66"/>
      <c r="U79" s="66"/>
      <c r="V79" s="66"/>
      <c r="W79" s="66"/>
      <c r="X79" s="66"/>
      <c r="Y79" s="66"/>
      <c r="Z79" s="66"/>
    </row>
    <row r="80" spans="1:26" x14ac:dyDescent="0.2">
      <c r="A80" s="66"/>
      <c r="B80" s="66"/>
      <c r="C80" s="66"/>
      <c r="D80" s="66"/>
      <c r="E80" s="66"/>
      <c r="F80" s="66"/>
      <c r="G80" s="66"/>
      <c r="H80" s="66"/>
      <c r="I80" s="66"/>
      <c r="J80" s="66"/>
      <c r="K80" s="66"/>
      <c r="L80" s="66"/>
      <c r="M80" s="66"/>
      <c r="N80" s="66"/>
      <c r="O80" s="66"/>
      <c r="P80" s="66"/>
      <c r="Q80" s="66"/>
      <c r="R80" s="66"/>
      <c r="S80" s="66"/>
      <c r="T80" s="66"/>
      <c r="U80" s="66"/>
      <c r="V80" s="66"/>
      <c r="W80" s="66"/>
      <c r="X80" s="66"/>
      <c r="Y80" s="66"/>
      <c r="Z80" s="66"/>
    </row>
    <row r="81" spans="1:26" x14ac:dyDescent="0.2">
      <c r="A81" s="66"/>
      <c r="B81" s="66"/>
      <c r="C81" s="66"/>
      <c r="D81" s="66"/>
      <c r="E81" s="66"/>
      <c r="F81" s="66"/>
      <c r="G81" s="66"/>
      <c r="H81" s="66"/>
      <c r="I81" s="66"/>
      <c r="J81" s="66"/>
      <c r="K81" s="66"/>
      <c r="L81" s="66"/>
      <c r="M81" s="66"/>
      <c r="N81" s="66"/>
      <c r="O81" s="66"/>
      <c r="P81" s="66"/>
      <c r="Q81" s="66"/>
      <c r="R81" s="66"/>
      <c r="S81" s="66"/>
      <c r="T81" s="66"/>
      <c r="U81" s="66"/>
      <c r="V81" s="66"/>
      <c r="W81" s="66"/>
      <c r="X81" s="66"/>
      <c r="Y81" s="66"/>
      <c r="Z81" s="66"/>
    </row>
    <row r="82" spans="1:26" x14ac:dyDescent="0.2">
      <c r="A82" s="66"/>
      <c r="B82" s="66"/>
      <c r="C82" s="66"/>
      <c r="D82" s="66"/>
      <c r="E82" s="66"/>
      <c r="F82" s="66"/>
      <c r="G82" s="66"/>
      <c r="H82" s="66"/>
      <c r="I82" s="66"/>
      <c r="J82" s="66"/>
      <c r="K82" s="66"/>
      <c r="L82" s="66"/>
      <c r="M82" s="66"/>
      <c r="N82" s="66"/>
      <c r="O82" s="66"/>
      <c r="P82" s="66"/>
      <c r="Q82" s="66"/>
      <c r="R82" s="66"/>
      <c r="S82" s="66"/>
      <c r="T82" s="66"/>
      <c r="U82" s="66"/>
      <c r="V82" s="66"/>
      <c r="W82" s="66"/>
      <c r="X82" s="66"/>
      <c r="Y82" s="66"/>
      <c r="Z82" s="66"/>
    </row>
    <row r="83" spans="1:26" x14ac:dyDescent="0.2">
      <c r="A83" s="66"/>
      <c r="B83" s="66"/>
      <c r="C83" s="66"/>
      <c r="D83" s="66"/>
      <c r="E83" s="66"/>
      <c r="F83" s="66"/>
      <c r="G83" s="66"/>
      <c r="H83" s="66"/>
      <c r="I83" s="66"/>
      <c r="J83" s="66"/>
      <c r="K83" s="66"/>
      <c r="L83" s="66"/>
      <c r="M83" s="66"/>
      <c r="N83" s="66"/>
      <c r="O83" s="66"/>
      <c r="P83" s="66"/>
      <c r="Q83" s="66"/>
      <c r="R83" s="66"/>
      <c r="S83" s="66"/>
      <c r="T83" s="66"/>
      <c r="U83" s="66"/>
      <c r="V83" s="66"/>
      <c r="W83" s="66"/>
      <c r="X83" s="66"/>
      <c r="Y83" s="66"/>
      <c r="Z83" s="66"/>
    </row>
    <row r="84" spans="1:26" x14ac:dyDescent="0.2">
      <c r="A84" s="66"/>
      <c r="B84" s="66"/>
      <c r="C84" s="66"/>
      <c r="D84" s="66"/>
      <c r="E84" s="66"/>
      <c r="F84" s="66"/>
      <c r="G84" s="66"/>
      <c r="H84" s="66"/>
      <c r="I84" s="66"/>
      <c r="J84" s="66"/>
      <c r="K84" s="66"/>
      <c r="L84" s="66"/>
      <c r="M84" s="66"/>
      <c r="N84" s="66"/>
      <c r="O84" s="66"/>
      <c r="P84" s="66"/>
      <c r="Q84" s="66"/>
      <c r="R84" s="66"/>
      <c r="S84" s="66"/>
      <c r="T84" s="66"/>
      <c r="U84" s="66"/>
      <c r="V84" s="66"/>
      <c r="W84" s="66"/>
      <c r="X84" s="66"/>
      <c r="Y84" s="66"/>
      <c r="Z84" s="66"/>
    </row>
    <row r="85" spans="1:26" x14ac:dyDescent="0.2">
      <c r="A85" s="66"/>
      <c r="B85" s="66"/>
      <c r="C85" s="66"/>
      <c r="D85" s="66"/>
      <c r="E85" s="66"/>
      <c r="F85" s="66"/>
      <c r="G85" s="66"/>
      <c r="H85" s="66"/>
      <c r="I85" s="66"/>
      <c r="J85" s="66"/>
      <c r="K85" s="66"/>
      <c r="L85" s="66"/>
      <c r="M85" s="66"/>
      <c r="N85" s="66"/>
      <c r="O85" s="66"/>
      <c r="P85" s="66"/>
      <c r="Q85" s="66"/>
      <c r="R85" s="66"/>
      <c r="S85" s="66"/>
      <c r="T85" s="66"/>
      <c r="U85" s="66"/>
      <c r="V85" s="66"/>
      <c r="W85" s="66"/>
      <c r="X85" s="66"/>
      <c r="Y85" s="66"/>
      <c r="Z85" s="66"/>
    </row>
    <row r="86" spans="1:26" x14ac:dyDescent="0.2">
      <c r="A86" s="66"/>
      <c r="B86" s="66"/>
      <c r="C86" s="66"/>
      <c r="D86" s="66"/>
      <c r="E86" s="66"/>
      <c r="F86" s="66"/>
      <c r="G86" s="66"/>
      <c r="H86" s="66"/>
      <c r="I86" s="66"/>
      <c r="J86" s="66"/>
      <c r="K86" s="66"/>
      <c r="L86" s="66"/>
      <c r="M86" s="66"/>
      <c r="N86" s="66"/>
      <c r="O86" s="66"/>
      <c r="P86" s="66"/>
      <c r="Q86" s="66"/>
      <c r="R86" s="66"/>
      <c r="S86" s="66"/>
      <c r="T86" s="66"/>
      <c r="U86" s="66"/>
      <c r="V86" s="66"/>
      <c r="W86" s="66"/>
      <c r="X86" s="66"/>
      <c r="Y86" s="66"/>
      <c r="Z86" s="66"/>
    </row>
    <row r="87" spans="1:26" x14ac:dyDescent="0.2">
      <c r="A87" s="66"/>
      <c r="B87" s="66"/>
      <c r="C87" s="66"/>
      <c r="D87" s="66"/>
      <c r="E87" s="66"/>
      <c r="F87" s="66"/>
      <c r="G87" s="66"/>
      <c r="H87" s="66"/>
      <c r="I87" s="66"/>
      <c r="J87" s="66"/>
      <c r="K87" s="66"/>
      <c r="L87" s="66"/>
      <c r="M87" s="66"/>
      <c r="N87" s="66"/>
      <c r="O87" s="66"/>
      <c r="P87" s="66"/>
      <c r="Q87" s="66"/>
      <c r="R87" s="66"/>
      <c r="S87" s="66"/>
      <c r="T87" s="66"/>
      <c r="U87" s="66"/>
      <c r="V87" s="66"/>
      <c r="W87" s="66"/>
      <c r="X87" s="66"/>
      <c r="Y87" s="66"/>
      <c r="Z87" s="66"/>
    </row>
    <row r="88" spans="1:26" x14ac:dyDescent="0.2">
      <c r="A88" s="66"/>
      <c r="B88" s="66"/>
      <c r="C88" s="66"/>
      <c r="D88" s="66"/>
      <c r="E88" s="66"/>
      <c r="F88" s="66"/>
      <c r="G88" s="66"/>
      <c r="H88" s="66"/>
      <c r="I88" s="66"/>
      <c r="J88" s="66"/>
      <c r="K88" s="66"/>
      <c r="L88" s="66"/>
      <c r="M88" s="66"/>
      <c r="N88" s="66"/>
      <c r="O88" s="66"/>
      <c r="P88" s="66"/>
      <c r="Q88" s="66"/>
      <c r="R88" s="66"/>
      <c r="S88" s="66"/>
      <c r="T88" s="66"/>
      <c r="U88" s="66"/>
      <c r="V88" s="66"/>
      <c r="W88" s="66"/>
      <c r="X88" s="66"/>
      <c r="Y88" s="66"/>
      <c r="Z88" s="66"/>
    </row>
    <row r="89" spans="1:26" x14ac:dyDescent="0.2">
      <c r="A89" s="66"/>
      <c r="B89" s="66"/>
      <c r="C89" s="66"/>
      <c r="D89" s="66"/>
      <c r="E89" s="66"/>
      <c r="F89" s="66"/>
      <c r="G89" s="66"/>
      <c r="H89" s="66"/>
      <c r="I89" s="66"/>
      <c r="J89" s="66"/>
      <c r="K89" s="66"/>
      <c r="L89" s="66"/>
      <c r="M89" s="66"/>
      <c r="N89" s="66"/>
      <c r="O89" s="66"/>
      <c r="P89" s="66"/>
      <c r="Q89" s="66"/>
      <c r="R89" s="66"/>
      <c r="S89" s="66"/>
      <c r="T89" s="66"/>
      <c r="U89" s="66"/>
      <c r="V89" s="66"/>
      <c r="W89" s="66"/>
      <c r="X89" s="66"/>
      <c r="Y89" s="66"/>
      <c r="Z89" s="66"/>
    </row>
    <row r="90" spans="1:26" x14ac:dyDescent="0.2">
      <c r="A90" s="66"/>
      <c r="B90" s="66"/>
      <c r="C90" s="66"/>
      <c r="D90" s="66"/>
      <c r="E90" s="66"/>
      <c r="F90" s="66"/>
      <c r="G90" s="66"/>
      <c r="H90" s="66"/>
      <c r="I90" s="66"/>
      <c r="J90" s="66"/>
      <c r="K90" s="66"/>
      <c r="L90" s="66"/>
      <c r="M90" s="66"/>
      <c r="N90" s="66"/>
      <c r="O90" s="66"/>
      <c r="P90" s="66"/>
      <c r="Q90" s="66"/>
      <c r="R90" s="66"/>
      <c r="S90" s="66"/>
      <c r="T90" s="66"/>
      <c r="U90" s="66"/>
      <c r="V90" s="66"/>
      <c r="W90" s="66"/>
      <c r="X90" s="66"/>
      <c r="Y90" s="66"/>
      <c r="Z90" s="66"/>
    </row>
    <row r="91" spans="1:26" x14ac:dyDescent="0.2">
      <c r="A91" s="66"/>
      <c r="B91" s="66"/>
      <c r="C91" s="66"/>
      <c r="D91" s="66"/>
      <c r="E91" s="66"/>
      <c r="F91" s="66"/>
      <c r="G91" s="66"/>
      <c r="H91" s="66"/>
      <c r="I91" s="66"/>
      <c r="J91" s="66"/>
      <c r="K91" s="66"/>
      <c r="L91" s="66"/>
      <c r="M91" s="66"/>
      <c r="N91" s="66"/>
      <c r="O91" s="66"/>
      <c r="P91" s="66"/>
      <c r="Q91" s="66"/>
      <c r="R91" s="66"/>
      <c r="S91" s="66"/>
      <c r="T91" s="66"/>
      <c r="U91" s="66"/>
      <c r="V91" s="66"/>
      <c r="W91" s="66"/>
      <c r="X91" s="66"/>
      <c r="Y91" s="66"/>
      <c r="Z91" s="66"/>
    </row>
    <row r="92" spans="1:26" x14ac:dyDescent="0.2">
      <c r="A92" s="66"/>
      <c r="B92" s="66"/>
      <c r="C92" s="66"/>
      <c r="D92" s="66"/>
      <c r="E92" s="66"/>
      <c r="F92" s="66"/>
      <c r="G92" s="66"/>
      <c r="H92" s="66"/>
      <c r="I92" s="66"/>
      <c r="J92" s="66"/>
      <c r="K92" s="66"/>
      <c r="L92" s="66"/>
      <c r="M92" s="66"/>
      <c r="N92" s="66"/>
      <c r="O92" s="66"/>
      <c r="P92" s="66"/>
      <c r="Q92" s="66"/>
      <c r="R92" s="66"/>
      <c r="S92" s="66"/>
      <c r="T92" s="66"/>
      <c r="U92" s="66"/>
      <c r="V92" s="66"/>
      <c r="W92" s="66"/>
      <c r="X92" s="66"/>
      <c r="Y92" s="66"/>
      <c r="Z92" s="66"/>
    </row>
    <row r="93" spans="1:26" x14ac:dyDescent="0.2">
      <c r="A93" s="66"/>
      <c r="B93" s="66"/>
      <c r="C93" s="66"/>
      <c r="D93" s="66"/>
      <c r="E93" s="66"/>
      <c r="F93" s="66"/>
      <c r="G93" s="66"/>
      <c r="H93" s="66"/>
      <c r="I93" s="66"/>
      <c r="J93" s="66"/>
      <c r="K93" s="66"/>
      <c r="L93" s="66"/>
      <c r="M93" s="66"/>
      <c r="N93" s="66"/>
      <c r="O93" s="66"/>
      <c r="P93" s="66"/>
      <c r="Q93" s="66"/>
      <c r="R93" s="66"/>
      <c r="S93" s="66"/>
      <c r="T93" s="66"/>
      <c r="U93" s="66"/>
      <c r="V93" s="66"/>
      <c r="W93" s="66"/>
      <c r="X93" s="66"/>
      <c r="Y93" s="66"/>
      <c r="Z93" s="66"/>
    </row>
    <row r="94" spans="1:26" x14ac:dyDescent="0.2">
      <c r="A94" s="66"/>
      <c r="B94" s="66"/>
      <c r="C94" s="66"/>
      <c r="D94" s="66"/>
      <c r="E94" s="66"/>
      <c r="F94" s="66"/>
      <c r="G94" s="66"/>
      <c r="H94" s="66"/>
      <c r="I94" s="66"/>
      <c r="J94" s="66"/>
      <c r="K94" s="66"/>
      <c r="L94" s="66"/>
      <c r="M94" s="66"/>
      <c r="N94" s="66"/>
      <c r="O94" s="66"/>
      <c r="P94" s="66"/>
      <c r="Q94" s="66"/>
      <c r="R94" s="66"/>
      <c r="S94" s="66"/>
      <c r="T94" s="66"/>
      <c r="U94" s="66"/>
      <c r="V94" s="66"/>
      <c r="W94" s="66"/>
      <c r="X94" s="66"/>
      <c r="Y94" s="66"/>
      <c r="Z94" s="66"/>
    </row>
    <row r="95" spans="1:26" x14ac:dyDescent="0.2">
      <c r="A95" s="66"/>
      <c r="B95" s="66"/>
      <c r="C95" s="66"/>
      <c r="D95" s="66"/>
      <c r="E95" s="66"/>
      <c r="F95" s="66"/>
      <c r="G95" s="66"/>
      <c r="H95" s="66"/>
      <c r="I95" s="66"/>
      <c r="J95" s="66"/>
      <c r="K95" s="66"/>
      <c r="L95" s="66"/>
      <c r="M95" s="66"/>
      <c r="N95" s="66"/>
      <c r="O95" s="66"/>
      <c r="P95" s="66"/>
      <c r="Q95" s="66"/>
      <c r="R95" s="66"/>
      <c r="S95" s="66"/>
      <c r="T95" s="66"/>
      <c r="U95" s="66"/>
      <c r="V95" s="66"/>
      <c r="W95" s="66"/>
      <c r="X95" s="66"/>
      <c r="Y95" s="66"/>
      <c r="Z95" s="66"/>
    </row>
    <row r="96" spans="1:26" x14ac:dyDescent="0.2">
      <c r="A96" s="66"/>
      <c r="B96" s="66"/>
      <c r="C96" s="66"/>
      <c r="D96" s="66"/>
      <c r="E96" s="66"/>
      <c r="F96" s="66"/>
      <c r="G96" s="66"/>
      <c r="H96" s="66"/>
      <c r="I96" s="66"/>
      <c r="J96" s="66"/>
      <c r="K96" s="66"/>
      <c r="L96" s="66"/>
      <c r="M96" s="66"/>
      <c r="N96" s="66"/>
      <c r="O96" s="66"/>
      <c r="P96" s="66"/>
      <c r="Q96" s="66"/>
      <c r="R96" s="66"/>
      <c r="S96" s="66"/>
      <c r="T96" s="66"/>
      <c r="U96" s="66"/>
      <c r="V96" s="66"/>
      <c r="W96" s="66"/>
      <c r="X96" s="66"/>
      <c r="Y96" s="66"/>
      <c r="Z96" s="66"/>
    </row>
    <row r="97" spans="1:26" x14ac:dyDescent="0.2">
      <c r="A97" s="66"/>
      <c r="B97" s="66"/>
      <c r="C97" s="66"/>
      <c r="D97" s="66"/>
      <c r="E97" s="66"/>
      <c r="F97" s="66"/>
      <c r="G97" s="66"/>
      <c r="H97" s="66"/>
      <c r="I97" s="66"/>
      <c r="J97" s="66"/>
      <c r="K97" s="66"/>
      <c r="L97" s="66"/>
      <c r="M97" s="66"/>
      <c r="N97" s="66"/>
      <c r="O97" s="66"/>
      <c r="P97" s="66"/>
      <c r="Q97" s="66"/>
      <c r="R97" s="66"/>
      <c r="S97" s="66"/>
      <c r="T97" s="66"/>
      <c r="U97" s="66"/>
      <c r="V97" s="66"/>
      <c r="W97" s="66"/>
      <c r="X97" s="66"/>
      <c r="Y97" s="66"/>
      <c r="Z97" s="66"/>
    </row>
    <row r="98" spans="1:26" x14ac:dyDescent="0.2">
      <c r="A98" s="66"/>
      <c r="B98" s="66"/>
      <c r="C98" s="66"/>
      <c r="D98" s="66"/>
      <c r="E98" s="66"/>
      <c r="F98" s="66"/>
      <c r="G98" s="66"/>
      <c r="H98" s="66"/>
      <c r="I98" s="66"/>
      <c r="J98" s="66"/>
      <c r="K98" s="66"/>
      <c r="L98" s="66"/>
      <c r="M98" s="66"/>
      <c r="N98" s="66"/>
      <c r="O98" s="66"/>
      <c r="P98" s="66"/>
      <c r="Q98" s="66"/>
      <c r="R98" s="66"/>
      <c r="S98" s="66"/>
      <c r="T98" s="66"/>
      <c r="U98" s="66"/>
      <c r="V98" s="66"/>
      <c r="W98" s="66"/>
      <c r="X98" s="66"/>
      <c r="Y98" s="66"/>
      <c r="Z98" s="66"/>
    </row>
    <row r="99" spans="1:26" x14ac:dyDescent="0.2">
      <c r="A99" s="66"/>
      <c r="B99" s="66"/>
      <c r="C99" s="66"/>
      <c r="D99" s="66"/>
      <c r="E99" s="66"/>
      <c r="F99" s="66"/>
      <c r="G99" s="66"/>
      <c r="H99" s="66"/>
      <c r="I99" s="66"/>
      <c r="J99" s="66"/>
      <c r="K99" s="66"/>
      <c r="L99" s="66"/>
      <c r="M99" s="66"/>
      <c r="N99" s="66"/>
      <c r="O99" s="66"/>
      <c r="P99" s="66"/>
      <c r="Q99" s="66"/>
      <c r="R99" s="66"/>
      <c r="S99" s="66"/>
      <c r="T99" s="66"/>
      <c r="U99" s="66"/>
      <c r="V99" s="66"/>
      <c r="W99" s="66"/>
      <c r="X99" s="66"/>
      <c r="Y99" s="66"/>
      <c r="Z99" s="66"/>
    </row>
  </sheetData>
  <mergeCells count="7">
    <mergeCell ref="A30:Y30"/>
    <mergeCell ref="A31:Y31"/>
    <mergeCell ref="C5:I5"/>
    <mergeCell ref="K5:Q5"/>
    <mergeCell ref="S5:Y5"/>
    <mergeCell ref="A28:Y28"/>
    <mergeCell ref="A29:Y29"/>
  </mergeCells>
  <pageMargins left="0.25" right="0.25" top="0.5" bottom="0.5" header="0" footer="0.25"/>
  <pageSetup scale="74" orientation="landscape" r:id="rId1"/>
  <headerFoot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Z47"/>
  <sheetViews>
    <sheetView topLeftCell="A10" workbookViewId="0">
      <selection activeCell="C8" sqref="C8"/>
    </sheetView>
  </sheetViews>
  <sheetFormatPr defaultColWidth="21.5" defaultRowHeight="12.75" x14ac:dyDescent="0.2"/>
  <cols>
    <col min="1" max="1" width="64.6640625" bestFit="1" customWidth="1"/>
    <col min="2" max="2" width="0.6640625" customWidth="1"/>
    <col min="3" max="3" width="11.83203125" bestFit="1" customWidth="1"/>
    <col min="4" max="4" width="0.6640625" customWidth="1"/>
    <col min="5" max="5" width="11.83203125" bestFit="1" customWidth="1"/>
    <col min="6" max="6" width="0.6640625" customWidth="1"/>
    <col min="7" max="7" width="11.83203125" bestFit="1" customWidth="1"/>
    <col min="8" max="8" width="0.6640625" customWidth="1"/>
    <col min="9" max="9" width="11.83203125" bestFit="1" customWidth="1"/>
    <col min="10" max="10" width="0.6640625" customWidth="1"/>
    <col min="11" max="11" width="11.83203125" bestFit="1" customWidth="1"/>
    <col min="12" max="12" width="0.6640625" customWidth="1"/>
    <col min="13" max="13" width="11.83203125" bestFit="1" customWidth="1"/>
    <col min="14" max="14" width="0.6640625" customWidth="1"/>
    <col min="15" max="15" width="11.83203125" bestFit="1" customWidth="1"/>
    <col min="16" max="16" width="0.6640625" customWidth="1"/>
    <col min="17" max="17" width="11.83203125" bestFit="1" customWidth="1"/>
    <col min="18" max="18" width="0.6640625" customWidth="1"/>
    <col min="19" max="19" width="11.83203125" bestFit="1" customWidth="1"/>
    <col min="20" max="20" width="0.6640625" customWidth="1"/>
    <col min="21" max="21" width="11.83203125" bestFit="1" customWidth="1"/>
    <col min="22" max="22" width="0.6640625" customWidth="1"/>
    <col min="23" max="23" width="11.83203125" bestFit="1" customWidth="1"/>
    <col min="24" max="24" width="0.6640625" customWidth="1"/>
    <col min="25" max="25" width="11.83203125" bestFit="1" customWidth="1"/>
    <col min="26" max="26" width="4.1640625" bestFit="1" customWidth="1"/>
  </cols>
  <sheetData>
    <row r="1" spans="1:26" x14ac:dyDescent="0.2">
      <c r="A1" s="84" t="s">
        <v>21</v>
      </c>
      <c r="B1" s="66"/>
      <c r="C1" s="66"/>
      <c r="D1" s="66"/>
      <c r="E1" s="66"/>
      <c r="F1" s="66"/>
      <c r="G1" s="66"/>
      <c r="H1" s="66"/>
      <c r="I1" s="66"/>
      <c r="J1" s="66"/>
      <c r="K1" s="66"/>
      <c r="L1" s="66"/>
      <c r="M1" s="66"/>
      <c r="N1" s="66"/>
      <c r="O1" s="66"/>
      <c r="P1" s="66"/>
      <c r="Q1" s="66"/>
      <c r="R1" s="66"/>
      <c r="S1" s="66"/>
      <c r="T1" s="66"/>
      <c r="U1" s="66"/>
      <c r="V1" s="66"/>
      <c r="W1" s="66"/>
      <c r="X1" s="66"/>
      <c r="Y1" s="66"/>
      <c r="Z1" s="66"/>
    </row>
    <row r="2" spans="1:26" x14ac:dyDescent="0.2">
      <c r="A2" s="84" t="s">
        <v>172</v>
      </c>
      <c r="B2" s="66"/>
      <c r="C2" s="72"/>
      <c r="D2" s="66"/>
      <c r="E2" s="66"/>
      <c r="F2" s="66"/>
      <c r="G2" s="66"/>
      <c r="H2" s="66"/>
      <c r="I2" s="66"/>
      <c r="J2" s="66"/>
      <c r="K2" s="66"/>
      <c r="L2" s="66"/>
      <c r="M2" s="66"/>
      <c r="N2" s="66"/>
      <c r="O2" s="66"/>
      <c r="P2" s="66"/>
      <c r="Q2" s="66"/>
      <c r="R2" s="66"/>
      <c r="S2" s="66"/>
      <c r="T2" s="66"/>
      <c r="U2" s="66"/>
      <c r="V2" s="66"/>
      <c r="W2" s="66"/>
      <c r="X2" s="66"/>
      <c r="Y2" s="66"/>
      <c r="Z2" s="66"/>
    </row>
    <row r="3" spans="1:26" x14ac:dyDescent="0.2">
      <c r="A3" s="66"/>
      <c r="B3" s="66"/>
      <c r="C3" s="66"/>
      <c r="D3" s="66"/>
      <c r="E3" s="66"/>
      <c r="F3" s="66"/>
      <c r="G3" s="66"/>
      <c r="H3" s="66"/>
      <c r="I3" s="66"/>
      <c r="J3" s="66"/>
      <c r="K3" s="66"/>
      <c r="L3" s="66"/>
      <c r="M3" s="66"/>
      <c r="N3" s="66"/>
      <c r="O3" s="66"/>
      <c r="P3" s="66"/>
      <c r="Q3" s="66"/>
      <c r="R3" s="66"/>
      <c r="S3" s="66"/>
      <c r="T3" s="66"/>
      <c r="U3" s="66"/>
      <c r="V3" s="66"/>
      <c r="W3" s="66"/>
      <c r="X3" s="66"/>
      <c r="Y3" s="66"/>
      <c r="Z3" s="66"/>
    </row>
    <row r="4" spans="1:26" x14ac:dyDescent="0.2">
      <c r="A4" s="66"/>
      <c r="B4" s="66"/>
      <c r="C4" s="66"/>
      <c r="D4" s="66"/>
      <c r="E4" s="66"/>
      <c r="F4" s="66"/>
      <c r="G4" s="66"/>
      <c r="H4" s="66"/>
      <c r="I4" s="66"/>
      <c r="J4" s="66"/>
      <c r="K4" s="66"/>
      <c r="L4" s="66"/>
      <c r="M4" s="66"/>
      <c r="N4" s="66"/>
      <c r="O4" s="66"/>
      <c r="P4" s="66"/>
      <c r="Q4" s="66"/>
      <c r="R4" s="66"/>
      <c r="S4" s="66"/>
      <c r="T4" s="66"/>
      <c r="U4" s="66"/>
      <c r="V4" s="66"/>
      <c r="W4" s="66"/>
      <c r="X4" s="66"/>
      <c r="Y4" s="66"/>
      <c r="Z4" s="66"/>
    </row>
    <row r="5" spans="1:26" s="78" customFormat="1" x14ac:dyDescent="0.2">
      <c r="A5" s="77"/>
      <c r="B5" s="77"/>
      <c r="C5" s="261">
        <v>2015</v>
      </c>
      <c r="D5" s="262"/>
      <c r="E5" s="262"/>
      <c r="F5" s="262"/>
      <c r="G5" s="262"/>
      <c r="H5" s="262"/>
      <c r="I5" s="262"/>
      <c r="J5" s="77"/>
      <c r="K5" s="261">
        <v>2016</v>
      </c>
      <c r="L5" s="262"/>
      <c r="M5" s="262"/>
      <c r="N5" s="262"/>
      <c r="O5" s="262"/>
      <c r="P5" s="262"/>
      <c r="Q5" s="262"/>
      <c r="R5" s="77"/>
      <c r="S5" s="289" t="s">
        <v>110</v>
      </c>
      <c r="T5" s="262"/>
      <c r="U5" s="289" t="s">
        <v>111</v>
      </c>
      <c r="V5" s="289" t="s">
        <v>111</v>
      </c>
      <c r="W5" s="289" t="s">
        <v>111</v>
      </c>
      <c r="X5" s="289" t="s">
        <v>111</v>
      </c>
      <c r="Y5" s="291" t="s">
        <v>111</v>
      </c>
      <c r="Z5" s="77"/>
    </row>
    <row r="6" spans="1:26" s="78" customFormat="1" x14ac:dyDescent="0.2">
      <c r="A6" s="80" t="s">
        <v>23</v>
      </c>
      <c r="B6" s="79"/>
      <c r="C6" s="81" t="s">
        <v>24</v>
      </c>
      <c r="D6" s="79"/>
      <c r="E6" s="81" t="s">
        <v>25</v>
      </c>
      <c r="F6" s="79"/>
      <c r="G6" s="81" t="s">
        <v>26</v>
      </c>
      <c r="H6" s="79"/>
      <c r="I6" s="81" t="s">
        <v>27</v>
      </c>
      <c r="J6" s="79"/>
      <c r="K6" s="81" t="s">
        <v>24</v>
      </c>
      <c r="L6" s="79"/>
      <c r="M6" s="81" t="s">
        <v>25</v>
      </c>
      <c r="N6" s="79"/>
      <c r="O6" s="81" t="s">
        <v>26</v>
      </c>
      <c r="P6" s="79"/>
      <c r="Q6" s="82" t="s">
        <v>27</v>
      </c>
      <c r="R6" s="79"/>
      <c r="S6" s="81" t="s">
        <v>24</v>
      </c>
      <c r="T6" s="79"/>
      <c r="U6" s="82" t="s">
        <v>25</v>
      </c>
      <c r="V6" s="79"/>
      <c r="W6" s="82" t="s">
        <v>26</v>
      </c>
      <c r="X6" s="79"/>
      <c r="Y6" s="81" t="s">
        <v>27</v>
      </c>
      <c r="Z6" s="79"/>
    </row>
    <row r="7" spans="1:26" ht="3.75" customHeight="1" x14ac:dyDescent="0.2">
      <c r="A7" s="66"/>
      <c r="B7" s="67"/>
      <c r="C7" s="67"/>
      <c r="D7" s="67"/>
      <c r="E7" s="67"/>
      <c r="F7" s="67"/>
      <c r="G7" s="67"/>
      <c r="H7" s="67"/>
      <c r="I7" s="67"/>
      <c r="J7" s="67"/>
      <c r="K7" s="67"/>
      <c r="L7" s="67"/>
      <c r="M7" s="67"/>
      <c r="N7" s="67"/>
      <c r="O7" s="67"/>
      <c r="P7" s="67"/>
      <c r="Q7" s="67"/>
      <c r="R7" s="67"/>
      <c r="S7" s="67"/>
      <c r="T7" s="67"/>
      <c r="U7" s="67"/>
      <c r="V7" s="67"/>
      <c r="W7" s="67"/>
      <c r="X7" s="67"/>
      <c r="Y7" s="67"/>
      <c r="Z7" s="67"/>
    </row>
    <row r="8" spans="1:26" x14ac:dyDescent="0.2">
      <c r="A8" s="68" t="s">
        <v>28</v>
      </c>
      <c r="B8" s="66"/>
      <c r="C8" s="66"/>
      <c r="D8" s="66"/>
      <c r="E8" s="66"/>
      <c r="F8" s="66"/>
      <c r="G8" s="66"/>
      <c r="H8" s="66"/>
      <c r="I8" s="66"/>
      <c r="J8" s="66"/>
      <c r="K8" s="66"/>
      <c r="L8" s="66"/>
      <c r="M8" s="66"/>
      <c r="N8" s="66"/>
      <c r="O8" s="66"/>
      <c r="P8" s="66"/>
      <c r="Q8" s="66"/>
      <c r="R8" s="66"/>
      <c r="S8" s="66"/>
      <c r="T8" s="66"/>
      <c r="U8" s="66"/>
      <c r="V8" s="66"/>
      <c r="W8" s="66"/>
      <c r="X8" s="66"/>
      <c r="Y8" s="66"/>
      <c r="Z8" s="66"/>
    </row>
    <row r="9" spans="1:26" x14ac:dyDescent="0.2">
      <c r="A9" s="74" t="s">
        <v>173</v>
      </c>
      <c r="B9" s="66"/>
      <c r="C9" s="66"/>
      <c r="D9" s="66"/>
      <c r="E9" s="66"/>
      <c r="F9" s="66"/>
      <c r="G9" s="66"/>
      <c r="H9" s="66"/>
      <c r="I9" s="66"/>
      <c r="J9" s="66"/>
      <c r="K9" s="66"/>
      <c r="L9" s="66"/>
      <c r="M9" s="66"/>
      <c r="N9" s="66"/>
      <c r="O9" s="66"/>
      <c r="P9" s="66"/>
      <c r="Q9" s="66"/>
      <c r="R9" s="66"/>
      <c r="S9" s="66"/>
      <c r="T9" s="66"/>
      <c r="U9" s="66"/>
      <c r="V9" s="66"/>
      <c r="W9" s="66"/>
      <c r="X9" s="66"/>
      <c r="Y9" s="66"/>
      <c r="Z9" s="66"/>
    </row>
    <row r="10" spans="1:26" x14ac:dyDescent="0.2">
      <c r="A10" s="116" t="s">
        <v>174</v>
      </c>
      <c r="B10" s="87"/>
      <c r="C10" s="206">
        <v>301</v>
      </c>
      <c r="D10" s="210"/>
      <c r="E10" s="206">
        <v>312</v>
      </c>
      <c r="F10" s="210"/>
      <c r="G10" s="206">
        <v>301</v>
      </c>
      <c r="H10" s="210"/>
      <c r="I10" s="206">
        <v>294</v>
      </c>
      <c r="J10" s="210"/>
      <c r="K10" s="206">
        <v>300</v>
      </c>
      <c r="L10" s="206"/>
      <c r="M10" s="206">
        <v>304</v>
      </c>
      <c r="N10" s="206"/>
      <c r="O10" s="206">
        <v>309</v>
      </c>
      <c r="P10" s="210"/>
      <c r="Q10" s="206">
        <v>297</v>
      </c>
      <c r="R10" s="210"/>
      <c r="S10" s="206">
        <v>299</v>
      </c>
      <c r="T10" s="210"/>
      <c r="U10" s="206">
        <v>314</v>
      </c>
      <c r="V10" s="206"/>
      <c r="W10" s="206">
        <v>332</v>
      </c>
      <c r="X10" s="206"/>
      <c r="Y10" s="206">
        <v>341</v>
      </c>
      <c r="Z10" s="87"/>
    </row>
    <row r="11" spans="1:26" x14ac:dyDescent="0.2">
      <c r="A11" s="116" t="s">
        <v>175</v>
      </c>
      <c r="B11" s="66"/>
      <c r="C11" s="71">
        <v>365</v>
      </c>
      <c r="D11" s="66"/>
      <c r="E11" s="71">
        <v>363</v>
      </c>
      <c r="F11" s="66"/>
      <c r="G11" s="71">
        <v>347</v>
      </c>
      <c r="H11" s="72"/>
      <c r="I11" s="71">
        <v>350</v>
      </c>
      <c r="J11" s="72"/>
      <c r="K11" s="71">
        <v>334</v>
      </c>
      <c r="L11" s="71"/>
      <c r="M11" s="71">
        <v>344</v>
      </c>
      <c r="N11" s="71"/>
      <c r="O11" s="71">
        <v>362</v>
      </c>
      <c r="P11" s="72"/>
      <c r="Q11" s="71">
        <v>340</v>
      </c>
      <c r="R11" s="66"/>
      <c r="S11" s="71">
        <v>348</v>
      </c>
      <c r="T11" s="66"/>
      <c r="U11" s="71">
        <v>362</v>
      </c>
      <c r="V11" s="71"/>
      <c r="W11" s="71">
        <v>367</v>
      </c>
      <c r="X11" s="71"/>
      <c r="Y11" s="71">
        <v>378</v>
      </c>
      <c r="Z11" s="66"/>
    </row>
    <row r="12" spans="1:26" x14ac:dyDescent="0.2">
      <c r="A12" s="116" t="s">
        <v>176</v>
      </c>
      <c r="B12" s="66"/>
      <c r="C12" s="73">
        <v>159</v>
      </c>
      <c r="D12" s="66"/>
      <c r="E12" s="73">
        <v>160</v>
      </c>
      <c r="F12" s="66"/>
      <c r="G12" s="73">
        <v>156</v>
      </c>
      <c r="H12" s="72"/>
      <c r="I12" s="73">
        <v>155</v>
      </c>
      <c r="J12" s="72"/>
      <c r="K12" s="73">
        <v>152</v>
      </c>
      <c r="L12" s="71"/>
      <c r="M12" s="73">
        <v>160</v>
      </c>
      <c r="N12" s="71"/>
      <c r="O12" s="73">
        <v>166</v>
      </c>
      <c r="P12" s="72"/>
      <c r="Q12" s="73">
        <v>164</v>
      </c>
      <c r="R12" s="66"/>
      <c r="S12" s="73">
        <v>167</v>
      </c>
      <c r="T12" s="66"/>
      <c r="U12" s="73">
        <v>169</v>
      </c>
      <c r="V12" s="71"/>
      <c r="W12" s="73">
        <v>172</v>
      </c>
      <c r="X12" s="71"/>
      <c r="Y12" s="73">
        <v>179</v>
      </c>
      <c r="Z12" s="66"/>
    </row>
    <row r="13" spans="1:26" x14ac:dyDescent="0.2">
      <c r="A13" s="74" t="s">
        <v>338</v>
      </c>
      <c r="B13" s="66"/>
      <c r="C13" s="117">
        <f>SUM(C10:C12)</f>
        <v>825</v>
      </c>
      <c r="D13" s="71"/>
      <c r="E13" s="117">
        <f>SUM(E10:E12)</f>
        <v>835</v>
      </c>
      <c r="F13" s="71"/>
      <c r="G13" s="117">
        <f>SUM(G10:G12)</f>
        <v>804</v>
      </c>
      <c r="H13" s="71"/>
      <c r="I13" s="117">
        <f>SUM(I10:I12)</f>
        <v>799</v>
      </c>
      <c r="J13" s="71"/>
      <c r="K13" s="117">
        <f>SUM(K10:K12)</f>
        <v>786</v>
      </c>
      <c r="L13" s="71"/>
      <c r="M13" s="117">
        <f>SUM(M10:M12)</f>
        <v>808</v>
      </c>
      <c r="N13" s="71"/>
      <c r="O13" s="117">
        <f>SUM(O10:O12)</f>
        <v>837</v>
      </c>
      <c r="P13" s="71"/>
      <c r="Q13" s="117">
        <f>SUM(Q10:Q12)</f>
        <v>801</v>
      </c>
      <c r="R13" s="71"/>
      <c r="S13" s="117">
        <f>SUM(S10:S12)</f>
        <v>814</v>
      </c>
      <c r="T13" s="71"/>
      <c r="U13" s="117">
        <f>SUM(U10:U12)</f>
        <v>845</v>
      </c>
      <c r="V13" s="71"/>
      <c r="W13" s="117">
        <f>SUM(W10:W12)</f>
        <v>871</v>
      </c>
      <c r="X13" s="71"/>
      <c r="Y13" s="117">
        <f>SUM(Y10:Y12)</f>
        <v>898</v>
      </c>
      <c r="Z13" s="66"/>
    </row>
    <row r="14" spans="1:26" x14ac:dyDescent="0.2">
      <c r="A14" s="116" t="s">
        <v>177</v>
      </c>
      <c r="B14" s="66"/>
      <c r="C14" s="73">
        <v>15</v>
      </c>
      <c r="D14" s="66"/>
      <c r="E14" s="73">
        <v>20</v>
      </c>
      <c r="F14" s="66"/>
      <c r="G14" s="73">
        <v>7</v>
      </c>
      <c r="H14" s="72"/>
      <c r="I14" s="73">
        <v>55</v>
      </c>
      <c r="J14" s="72"/>
      <c r="K14" s="73">
        <v>11</v>
      </c>
      <c r="L14" s="71"/>
      <c r="M14" s="73">
        <v>9</v>
      </c>
      <c r="N14" s="71"/>
      <c r="O14" s="73">
        <v>8</v>
      </c>
      <c r="P14" s="72"/>
      <c r="Q14" s="73">
        <v>32</v>
      </c>
      <c r="R14" s="66"/>
      <c r="S14" s="73">
        <v>12</v>
      </c>
      <c r="T14" s="66"/>
      <c r="U14" s="73">
        <v>17</v>
      </c>
      <c r="V14" s="71"/>
      <c r="W14" s="73">
        <v>15</v>
      </c>
      <c r="X14" s="71"/>
      <c r="Y14" s="73">
        <v>50</v>
      </c>
      <c r="Z14" s="66"/>
    </row>
    <row r="15" spans="1:26" x14ac:dyDescent="0.2">
      <c r="A15" s="74" t="s">
        <v>178</v>
      </c>
      <c r="B15" s="66"/>
      <c r="C15" s="71">
        <f>+C13+C14</f>
        <v>840</v>
      </c>
      <c r="D15" s="71"/>
      <c r="E15" s="71">
        <f>+E13+E14</f>
        <v>855</v>
      </c>
      <c r="F15" s="71"/>
      <c r="G15" s="71">
        <f>+G13+G14</f>
        <v>811</v>
      </c>
      <c r="H15" s="71"/>
      <c r="I15" s="71">
        <f>+I13+I14</f>
        <v>854</v>
      </c>
      <c r="J15" s="71"/>
      <c r="K15" s="71">
        <f>+K13+K14</f>
        <v>797</v>
      </c>
      <c r="L15" s="71"/>
      <c r="M15" s="71">
        <f>+M13+M14</f>
        <v>817</v>
      </c>
      <c r="N15" s="71"/>
      <c r="O15" s="71">
        <f>+O13+O14</f>
        <v>845</v>
      </c>
      <c r="P15" s="71"/>
      <c r="Q15" s="71">
        <f>+Q13+Q14</f>
        <v>833</v>
      </c>
      <c r="R15" s="71"/>
      <c r="S15" s="71">
        <f>+S13+S14</f>
        <v>826</v>
      </c>
      <c r="T15" s="71"/>
      <c r="U15" s="71">
        <f>+U13+U14</f>
        <v>862</v>
      </c>
      <c r="V15" s="71"/>
      <c r="W15" s="117">
        <f>+W13+W14</f>
        <v>886</v>
      </c>
      <c r="X15" s="71"/>
      <c r="Y15" s="117">
        <f>+Y13+Y14</f>
        <v>948</v>
      </c>
      <c r="Z15" s="66"/>
    </row>
    <row r="16" spans="1:26" x14ac:dyDescent="0.2">
      <c r="A16" s="74" t="s">
        <v>36</v>
      </c>
      <c r="B16" s="66"/>
      <c r="C16" s="71">
        <v>38</v>
      </c>
      <c r="D16" s="66"/>
      <c r="E16" s="71">
        <v>38</v>
      </c>
      <c r="F16" s="66"/>
      <c r="G16" s="71">
        <v>37</v>
      </c>
      <c r="H16" s="72"/>
      <c r="I16" s="71">
        <v>39</v>
      </c>
      <c r="J16" s="72"/>
      <c r="K16" s="71">
        <v>46</v>
      </c>
      <c r="L16" s="71"/>
      <c r="M16" s="71">
        <v>49</v>
      </c>
      <c r="N16" s="71"/>
      <c r="O16" s="71">
        <v>49</v>
      </c>
      <c r="P16" s="72"/>
      <c r="Q16" s="71">
        <v>48</v>
      </c>
      <c r="R16" s="66"/>
      <c r="S16" s="71">
        <v>52</v>
      </c>
      <c r="T16" s="66"/>
      <c r="U16" s="71">
        <v>53</v>
      </c>
      <c r="V16" s="71"/>
      <c r="W16" s="71">
        <v>51</v>
      </c>
      <c r="X16" s="71"/>
      <c r="Y16" s="71">
        <v>51</v>
      </c>
      <c r="Z16" s="66"/>
    </row>
    <row r="17" spans="1:26" x14ac:dyDescent="0.2">
      <c r="A17" s="113" t="s">
        <v>339</v>
      </c>
      <c r="B17" s="66"/>
      <c r="C17" s="73">
        <v>41</v>
      </c>
      <c r="D17" s="66"/>
      <c r="E17" s="73">
        <v>17</v>
      </c>
      <c r="F17" s="66"/>
      <c r="G17" s="73">
        <v>-5</v>
      </c>
      <c r="H17" s="72"/>
      <c r="I17" s="73">
        <v>22</v>
      </c>
      <c r="J17" s="72"/>
      <c r="K17" s="73">
        <v>-31</v>
      </c>
      <c r="L17" s="71"/>
      <c r="M17" s="73">
        <v>-10</v>
      </c>
      <c r="N17" s="71"/>
      <c r="O17" s="73">
        <v>-18</v>
      </c>
      <c r="P17" s="72"/>
      <c r="Q17" s="73">
        <v>-1</v>
      </c>
      <c r="R17" s="66"/>
      <c r="S17" s="73">
        <v>-1</v>
      </c>
      <c r="T17" s="66"/>
      <c r="U17" s="73">
        <v>-16</v>
      </c>
      <c r="V17" s="71"/>
      <c r="W17" s="73">
        <v>-19</v>
      </c>
      <c r="X17" s="71"/>
      <c r="Y17" s="73">
        <v>-25</v>
      </c>
      <c r="Z17" s="66"/>
    </row>
    <row r="18" spans="1:26" x14ac:dyDescent="0.2">
      <c r="A18" s="74" t="s">
        <v>321</v>
      </c>
      <c r="B18" s="66"/>
      <c r="C18" s="71">
        <f>+C15+C16+C17</f>
        <v>919</v>
      </c>
      <c r="D18" s="71"/>
      <c r="E18" s="71">
        <f>+E15+E16+E17</f>
        <v>910</v>
      </c>
      <c r="F18" s="71"/>
      <c r="G18" s="71">
        <f>+G15+G16+G17</f>
        <v>843</v>
      </c>
      <c r="H18" s="71"/>
      <c r="I18" s="71">
        <f>+I15+I16+I17</f>
        <v>915</v>
      </c>
      <c r="J18" s="71"/>
      <c r="K18" s="71">
        <f>+K15+K16+K17</f>
        <v>812</v>
      </c>
      <c r="L18" s="71"/>
      <c r="M18" s="71">
        <f>+M15+M16+M17</f>
        <v>856</v>
      </c>
      <c r="N18" s="71"/>
      <c r="O18" s="71">
        <f>+O15+O16+O17</f>
        <v>876</v>
      </c>
      <c r="P18" s="71"/>
      <c r="Q18" s="71">
        <f>+Q15+Q16+Q17</f>
        <v>880</v>
      </c>
      <c r="R18" s="71"/>
      <c r="S18" s="71">
        <f>+S15+S16+S17</f>
        <v>877</v>
      </c>
      <c r="T18" s="71"/>
      <c r="U18" s="71">
        <f>+U15+U16+U17</f>
        <v>899</v>
      </c>
      <c r="V18" s="71"/>
      <c r="W18" s="117">
        <f>+W15+W16+W17</f>
        <v>918</v>
      </c>
      <c r="X18" s="71"/>
      <c r="Y18" s="117">
        <f>+Y15+Y16+Y17</f>
        <v>974</v>
      </c>
      <c r="Z18" s="66"/>
    </row>
    <row r="19" spans="1:26" x14ac:dyDescent="0.2">
      <c r="A19" s="74" t="s">
        <v>39</v>
      </c>
      <c r="B19" s="66"/>
      <c r="C19" s="73">
        <v>75</v>
      </c>
      <c r="D19" s="66"/>
      <c r="E19" s="73">
        <v>77</v>
      </c>
      <c r="F19" s="66"/>
      <c r="G19" s="73">
        <v>83</v>
      </c>
      <c r="H19" s="72"/>
      <c r="I19" s="73">
        <v>84</v>
      </c>
      <c r="J19" s="72"/>
      <c r="K19" s="73">
        <v>83</v>
      </c>
      <c r="L19" s="71"/>
      <c r="M19" s="73">
        <v>82</v>
      </c>
      <c r="N19" s="71"/>
      <c r="O19" s="73">
        <v>82</v>
      </c>
      <c r="P19" s="72"/>
      <c r="Q19" s="73">
        <v>80</v>
      </c>
      <c r="R19" s="66"/>
      <c r="S19" s="73">
        <v>86</v>
      </c>
      <c r="T19" s="66"/>
      <c r="U19" s="73">
        <v>87</v>
      </c>
      <c r="V19" s="71"/>
      <c r="W19" s="73">
        <v>82</v>
      </c>
      <c r="X19" s="71"/>
      <c r="Y19" s="73">
        <v>74</v>
      </c>
      <c r="Z19" s="66"/>
    </row>
    <row r="20" spans="1:26" x14ac:dyDescent="0.2">
      <c r="A20" s="118" t="s">
        <v>179</v>
      </c>
      <c r="B20" s="66"/>
      <c r="C20" s="71">
        <f>+C18+C19</f>
        <v>994</v>
      </c>
      <c r="D20" s="71"/>
      <c r="E20" s="71">
        <f>+E18+E19</f>
        <v>987</v>
      </c>
      <c r="F20" s="71"/>
      <c r="G20" s="71">
        <f>+G18+G19</f>
        <v>926</v>
      </c>
      <c r="H20" s="71"/>
      <c r="I20" s="71">
        <f>+I18+I19</f>
        <v>999</v>
      </c>
      <c r="J20" s="71"/>
      <c r="K20" s="71">
        <f>+K18+K19</f>
        <v>895</v>
      </c>
      <c r="L20" s="71"/>
      <c r="M20" s="71">
        <f>+M18+M19</f>
        <v>938</v>
      </c>
      <c r="N20" s="71"/>
      <c r="O20" s="71">
        <f>+O18+O19</f>
        <v>958</v>
      </c>
      <c r="P20" s="71"/>
      <c r="Q20" s="71">
        <f>+Q18+Q19</f>
        <v>960</v>
      </c>
      <c r="R20" s="71"/>
      <c r="S20" s="71">
        <f>+S18+S19</f>
        <v>963</v>
      </c>
      <c r="T20" s="71"/>
      <c r="U20" s="71">
        <f>+U18+U19</f>
        <v>986</v>
      </c>
      <c r="V20" s="71"/>
      <c r="W20" s="117">
        <f>+W18+W19</f>
        <v>1000</v>
      </c>
      <c r="X20" s="71"/>
      <c r="Y20" s="117">
        <f>+Y18+Y19</f>
        <v>1048</v>
      </c>
      <c r="Z20" s="66"/>
    </row>
    <row r="21" spans="1:26" x14ac:dyDescent="0.2">
      <c r="A21" s="69" t="s">
        <v>40</v>
      </c>
      <c r="B21" s="66"/>
      <c r="C21" s="71">
        <v>-1</v>
      </c>
      <c r="D21" s="66"/>
      <c r="E21" s="71">
        <v>3</v>
      </c>
      <c r="F21" s="66"/>
      <c r="G21" s="71">
        <v>1</v>
      </c>
      <c r="H21" s="72"/>
      <c r="I21" s="71">
        <v>-4</v>
      </c>
      <c r="J21" s="72"/>
      <c r="K21" s="71">
        <v>-1</v>
      </c>
      <c r="L21" s="71"/>
      <c r="M21" s="71">
        <v>1</v>
      </c>
      <c r="N21" s="71"/>
      <c r="O21" s="71">
        <v>0</v>
      </c>
      <c r="P21" s="72"/>
      <c r="Q21" s="71">
        <v>6</v>
      </c>
      <c r="R21" s="66"/>
      <c r="S21" s="71">
        <v>3</v>
      </c>
      <c r="T21" s="66"/>
      <c r="U21" s="71">
        <v>0</v>
      </c>
      <c r="V21" s="71"/>
      <c r="W21" s="71">
        <v>-2</v>
      </c>
      <c r="X21" s="71"/>
      <c r="Y21" s="71">
        <v>1</v>
      </c>
      <c r="Z21" s="66"/>
    </row>
    <row r="22" spans="1:26" x14ac:dyDescent="0.2">
      <c r="A22" s="69" t="s">
        <v>180</v>
      </c>
      <c r="B22" s="66"/>
      <c r="C22" s="71">
        <v>708</v>
      </c>
      <c r="D22" s="66"/>
      <c r="E22" s="71">
        <v>700</v>
      </c>
      <c r="F22" s="66"/>
      <c r="G22" s="71">
        <v>665</v>
      </c>
      <c r="H22" s="72"/>
      <c r="I22" s="71">
        <v>689</v>
      </c>
      <c r="J22" s="72"/>
      <c r="K22" s="71">
        <v>660</v>
      </c>
      <c r="L22" s="71"/>
      <c r="M22" s="71">
        <v>684</v>
      </c>
      <c r="N22" s="71"/>
      <c r="O22" s="71">
        <v>680</v>
      </c>
      <c r="P22" s="72"/>
      <c r="Q22" s="71">
        <v>672</v>
      </c>
      <c r="R22" s="66"/>
      <c r="S22" s="71">
        <v>668</v>
      </c>
      <c r="T22" s="66"/>
      <c r="U22" s="71">
        <v>683</v>
      </c>
      <c r="V22" s="71"/>
      <c r="W22" s="71">
        <v>687</v>
      </c>
      <c r="X22" s="71"/>
      <c r="Y22" s="71">
        <v>756</v>
      </c>
      <c r="Z22" s="66"/>
    </row>
    <row r="23" spans="1:26" x14ac:dyDescent="0.2">
      <c r="A23" s="69" t="s">
        <v>42</v>
      </c>
      <c r="B23" s="66"/>
      <c r="C23" s="73">
        <v>24</v>
      </c>
      <c r="D23" s="71"/>
      <c r="E23" s="73">
        <v>25</v>
      </c>
      <c r="F23" s="71"/>
      <c r="G23" s="73">
        <v>24</v>
      </c>
      <c r="H23" s="71"/>
      <c r="I23" s="73">
        <v>24</v>
      </c>
      <c r="J23" s="71"/>
      <c r="K23" s="73">
        <v>19</v>
      </c>
      <c r="L23" s="71"/>
      <c r="M23" s="73">
        <v>19</v>
      </c>
      <c r="N23" s="71"/>
      <c r="O23" s="73">
        <v>22</v>
      </c>
      <c r="P23" s="72"/>
      <c r="Q23" s="73">
        <v>22</v>
      </c>
      <c r="R23" s="66"/>
      <c r="S23" s="73">
        <v>15</v>
      </c>
      <c r="T23" s="66"/>
      <c r="U23" s="73">
        <v>15</v>
      </c>
      <c r="V23" s="71"/>
      <c r="W23" s="73">
        <v>15</v>
      </c>
      <c r="X23" s="71"/>
      <c r="Y23" s="73">
        <v>15</v>
      </c>
      <c r="Z23" s="66"/>
    </row>
    <row r="24" spans="1:26" x14ac:dyDescent="0.2">
      <c r="A24" s="118" t="s">
        <v>44</v>
      </c>
      <c r="B24" s="66"/>
      <c r="C24" s="119">
        <f>C22+C23</f>
        <v>732</v>
      </c>
      <c r="D24" s="71"/>
      <c r="E24" s="119">
        <f>E22+E23</f>
        <v>725</v>
      </c>
      <c r="F24" s="71"/>
      <c r="G24" s="119">
        <f>G22+G23</f>
        <v>689</v>
      </c>
      <c r="H24" s="71"/>
      <c r="I24" s="119">
        <f>I22+I23</f>
        <v>713</v>
      </c>
      <c r="J24" s="71"/>
      <c r="K24" s="119">
        <f>K22+K23</f>
        <v>679</v>
      </c>
      <c r="L24" s="71"/>
      <c r="M24" s="119">
        <f>M22+M23</f>
        <v>703</v>
      </c>
      <c r="N24" s="71"/>
      <c r="O24" s="119">
        <f>O22+O23</f>
        <v>702</v>
      </c>
      <c r="P24" s="71"/>
      <c r="Q24" s="119">
        <f>Q22+Q23</f>
        <v>694</v>
      </c>
      <c r="R24" s="71"/>
      <c r="S24" s="119">
        <f>S22+S23</f>
        <v>683</v>
      </c>
      <c r="T24" s="71"/>
      <c r="U24" s="119">
        <f>U22+U23</f>
        <v>698</v>
      </c>
      <c r="V24" s="71"/>
      <c r="W24" s="119">
        <f>W22+W23</f>
        <v>702</v>
      </c>
      <c r="X24" s="71"/>
      <c r="Y24" s="119">
        <f>Y22+Y23</f>
        <v>771</v>
      </c>
      <c r="Z24" s="66"/>
    </row>
    <row r="25" spans="1:26" x14ac:dyDescent="0.2">
      <c r="A25" s="116" t="s">
        <v>181</v>
      </c>
      <c r="B25" s="66"/>
      <c r="C25" s="211">
        <f>C20-C21-C24</f>
        <v>263</v>
      </c>
      <c r="D25" s="206"/>
      <c r="E25" s="211">
        <f>E20-E21-E24</f>
        <v>259</v>
      </c>
      <c r="F25" s="206"/>
      <c r="G25" s="211">
        <f>G20-G21-G24</f>
        <v>236</v>
      </c>
      <c r="H25" s="206"/>
      <c r="I25" s="211">
        <f>I20-I21-I24</f>
        <v>290</v>
      </c>
      <c r="J25" s="206"/>
      <c r="K25" s="211">
        <f>K20-K21-K24</f>
        <v>217</v>
      </c>
      <c r="L25" s="206"/>
      <c r="M25" s="211">
        <f>M20-M21-M24</f>
        <v>234</v>
      </c>
      <c r="N25" s="206"/>
      <c r="O25" s="211">
        <f>O20-O21-O24</f>
        <v>256</v>
      </c>
      <c r="P25" s="206"/>
      <c r="Q25" s="211">
        <f>Q20-Q21-Q24</f>
        <v>260</v>
      </c>
      <c r="R25" s="206"/>
      <c r="S25" s="211">
        <f>S20-S21-S24</f>
        <v>277</v>
      </c>
      <c r="T25" s="206"/>
      <c r="U25" s="211">
        <f>U20-U21-U24</f>
        <v>288</v>
      </c>
      <c r="V25" s="206"/>
      <c r="W25" s="211">
        <f>W20-W21-W24</f>
        <v>300</v>
      </c>
      <c r="X25" s="206"/>
      <c r="Y25" s="211">
        <f>Y20-Y21-Y24</f>
        <v>276</v>
      </c>
      <c r="Z25" s="66"/>
    </row>
    <row r="26" spans="1:26" x14ac:dyDescent="0.2">
      <c r="A26" s="116" t="s">
        <v>182</v>
      </c>
      <c r="B26" s="66"/>
      <c r="C26" s="206">
        <f>+C20-C22-C21</f>
        <v>287</v>
      </c>
      <c r="D26" s="206"/>
      <c r="E26" s="206">
        <f>+E20-E22-E21</f>
        <v>284</v>
      </c>
      <c r="F26" s="206"/>
      <c r="G26" s="206">
        <f>+G20-G22-G21</f>
        <v>260</v>
      </c>
      <c r="H26" s="206"/>
      <c r="I26" s="206">
        <f>+I20-I22-I21</f>
        <v>314</v>
      </c>
      <c r="J26" s="206"/>
      <c r="K26" s="206">
        <f>+K20-K22-K21</f>
        <v>236</v>
      </c>
      <c r="L26" s="206"/>
      <c r="M26" s="206">
        <f>+M20-M22-M21</f>
        <v>253</v>
      </c>
      <c r="N26" s="206"/>
      <c r="O26" s="206">
        <f>+O20-O22-O21</f>
        <v>278</v>
      </c>
      <c r="P26" s="206"/>
      <c r="Q26" s="206">
        <f>+Q20-Q22-Q21</f>
        <v>282</v>
      </c>
      <c r="R26" s="206"/>
      <c r="S26" s="206">
        <f>+S20-S22-S21</f>
        <v>292</v>
      </c>
      <c r="T26" s="206"/>
      <c r="U26" s="206">
        <f>+U20-U22-U21</f>
        <v>303</v>
      </c>
      <c r="V26" s="206"/>
      <c r="W26" s="206">
        <f>+W20-W22-W21</f>
        <v>315</v>
      </c>
      <c r="X26" s="206"/>
      <c r="Y26" s="206">
        <f>+Y20-Y22-Y21</f>
        <v>291</v>
      </c>
      <c r="Z26" s="66"/>
    </row>
    <row r="27" spans="1:26" ht="3.75" customHeight="1" x14ac:dyDescent="0.2">
      <c r="A27" s="66"/>
      <c r="B27" s="66"/>
      <c r="C27" s="210"/>
      <c r="D27" s="210"/>
      <c r="E27" s="210"/>
      <c r="F27" s="210"/>
      <c r="G27" s="210"/>
      <c r="H27" s="210"/>
      <c r="I27" s="210"/>
      <c r="J27" s="210"/>
      <c r="K27" s="210"/>
      <c r="L27" s="210"/>
      <c r="M27" s="210"/>
      <c r="N27" s="210"/>
      <c r="O27" s="210"/>
      <c r="P27" s="210"/>
      <c r="Q27" s="210"/>
      <c r="R27" s="210"/>
      <c r="S27" s="210"/>
      <c r="T27" s="210"/>
      <c r="U27" s="210"/>
      <c r="V27" s="210"/>
      <c r="W27" s="210"/>
      <c r="X27" s="210"/>
      <c r="Y27" s="210"/>
      <c r="Z27" s="66"/>
    </row>
    <row r="28" spans="1:26" x14ac:dyDescent="0.2">
      <c r="A28" s="68" t="s">
        <v>183</v>
      </c>
      <c r="B28" s="87"/>
      <c r="C28" s="206">
        <v>31361</v>
      </c>
      <c r="D28" s="210"/>
      <c r="E28" s="206">
        <v>30414</v>
      </c>
      <c r="F28" s="210"/>
      <c r="G28" s="206">
        <v>30960</v>
      </c>
      <c r="H28" s="210"/>
      <c r="I28" s="206">
        <v>30982</v>
      </c>
      <c r="J28" s="210"/>
      <c r="K28" s="206">
        <v>29971</v>
      </c>
      <c r="L28" s="206"/>
      <c r="M28" s="206">
        <v>30229</v>
      </c>
      <c r="N28" s="206"/>
      <c r="O28" s="206">
        <v>30392</v>
      </c>
      <c r="P28" s="210"/>
      <c r="Q28" s="206">
        <v>30532</v>
      </c>
      <c r="R28" s="210"/>
      <c r="S28" s="206">
        <v>31067</v>
      </c>
      <c r="T28" s="210"/>
      <c r="U28" s="206">
        <v>31355</v>
      </c>
      <c r="V28" s="206"/>
      <c r="W28" s="206">
        <v>31689</v>
      </c>
      <c r="X28" s="206"/>
      <c r="Y28" s="206">
        <v>31681</v>
      </c>
      <c r="Z28" s="87"/>
    </row>
    <row r="29" spans="1:26" ht="3.75" customHeight="1" x14ac:dyDescent="0.2">
      <c r="A29" s="66"/>
      <c r="B29" s="66"/>
      <c r="C29" s="210"/>
      <c r="D29" s="210"/>
      <c r="E29" s="210"/>
      <c r="F29" s="210"/>
      <c r="G29" s="210"/>
      <c r="H29" s="210"/>
      <c r="I29" s="210"/>
      <c r="J29" s="210"/>
      <c r="K29" s="210"/>
      <c r="L29" s="210"/>
      <c r="M29" s="210"/>
      <c r="N29" s="210"/>
      <c r="O29" s="210"/>
      <c r="P29" s="210"/>
      <c r="Q29" s="210"/>
      <c r="R29" s="210"/>
      <c r="S29" s="210"/>
      <c r="T29" s="210"/>
      <c r="U29" s="210"/>
      <c r="V29" s="210"/>
      <c r="W29" s="210"/>
      <c r="X29" s="210"/>
      <c r="Y29" s="210"/>
      <c r="Z29" s="66"/>
    </row>
    <row r="30" spans="1:26" x14ac:dyDescent="0.2">
      <c r="A30" s="68" t="s">
        <v>340</v>
      </c>
      <c r="B30" s="87"/>
      <c r="C30" s="206">
        <v>1717</v>
      </c>
      <c r="D30" s="220"/>
      <c r="E30" s="206">
        <v>1700</v>
      </c>
      <c r="F30" s="220"/>
      <c r="G30" s="206">
        <v>1625</v>
      </c>
      <c r="H30" s="210"/>
      <c r="I30" s="206">
        <v>1625</v>
      </c>
      <c r="J30" s="210"/>
      <c r="K30" s="206">
        <v>1639</v>
      </c>
      <c r="L30" s="210"/>
      <c r="M30" s="206">
        <v>1664</v>
      </c>
      <c r="N30" s="210"/>
      <c r="O30" s="206">
        <v>1715</v>
      </c>
      <c r="P30" s="210"/>
      <c r="Q30" s="206">
        <v>1648</v>
      </c>
      <c r="R30" s="220"/>
      <c r="S30" s="206">
        <v>1727</v>
      </c>
      <c r="T30" s="220"/>
      <c r="U30" s="206">
        <v>1771</v>
      </c>
      <c r="V30" s="210"/>
      <c r="W30" s="206">
        <v>1824</v>
      </c>
      <c r="X30" s="210"/>
      <c r="Y30" s="216">
        <v>1893</v>
      </c>
      <c r="Z30" s="115" t="s">
        <v>184</v>
      </c>
    </row>
    <row r="31" spans="1:26" ht="3.75" customHeight="1" x14ac:dyDescent="0.2">
      <c r="A31" s="66"/>
      <c r="B31" s="66"/>
      <c r="C31" s="66"/>
      <c r="D31" s="66"/>
      <c r="E31" s="66"/>
      <c r="F31" s="66"/>
      <c r="G31" s="66"/>
      <c r="H31" s="66"/>
      <c r="I31" s="66"/>
      <c r="J31" s="66"/>
      <c r="K31" s="66"/>
      <c r="L31" s="66"/>
      <c r="M31" s="66"/>
      <c r="N31" s="66"/>
      <c r="O31" s="66"/>
      <c r="P31" s="66"/>
      <c r="Q31" s="66"/>
      <c r="R31" s="66"/>
      <c r="S31" s="66"/>
      <c r="T31" s="66"/>
      <c r="U31" s="66"/>
      <c r="V31" s="66"/>
      <c r="W31" s="66"/>
      <c r="X31" s="66"/>
      <c r="Y31" s="66"/>
      <c r="Z31" s="66"/>
    </row>
    <row r="32" spans="1:26" x14ac:dyDescent="0.2">
      <c r="A32" s="74" t="s">
        <v>185</v>
      </c>
      <c r="B32" s="66"/>
      <c r="C32" s="75">
        <v>0.26</v>
      </c>
      <c r="D32" s="66"/>
      <c r="E32" s="75">
        <v>0.26</v>
      </c>
      <c r="F32" s="66"/>
      <c r="G32" s="75">
        <v>0.25</v>
      </c>
      <c r="H32" s="76"/>
      <c r="I32" s="75">
        <v>0.28999999999999998</v>
      </c>
      <c r="J32" s="76"/>
      <c r="K32" s="75">
        <v>0.24</v>
      </c>
      <c r="L32" s="75"/>
      <c r="M32" s="75">
        <v>0.25</v>
      </c>
      <c r="N32" s="75"/>
      <c r="O32" s="75">
        <v>0.27</v>
      </c>
      <c r="P32" s="76"/>
      <c r="Q32" s="75">
        <v>0.27</v>
      </c>
      <c r="R32" s="66"/>
      <c r="S32" s="75">
        <v>0.28999999999999998</v>
      </c>
      <c r="T32" s="66"/>
      <c r="U32" s="75">
        <v>0.28999999999999998</v>
      </c>
      <c r="V32" s="75"/>
      <c r="W32" s="75">
        <v>0.3</v>
      </c>
      <c r="X32" s="75"/>
      <c r="Y32" s="75">
        <v>0.26</v>
      </c>
      <c r="Z32" s="66"/>
    </row>
    <row r="33" spans="1:26" x14ac:dyDescent="0.2">
      <c r="A33" s="74" t="s">
        <v>341</v>
      </c>
      <c r="B33" s="66"/>
      <c r="C33" s="75">
        <v>0.32</v>
      </c>
      <c r="D33" s="66"/>
      <c r="E33" s="75">
        <v>0.32</v>
      </c>
      <c r="F33" s="66"/>
      <c r="G33" s="75">
        <v>0.31</v>
      </c>
      <c r="H33" s="76"/>
      <c r="I33" s="75">
        <v>0.34</v>
      </c>
      <c r="J33" s="76"/>
      <c r="K33" s="75">
        <v>0.3</v>
      </c>
      <c r="L33" s="75"/>
      <c r="M33" s="75">
        <v>0.3</v>
      </c>
      <c r="N33" s="75"/>
      <c r="O33" s="75">
        <v>0.33</v>
      </c>
      <c r="P33" s="76"/>
      <c r="Q33" s="75">
        <v>0.33</v>
      </c>
      <c r="R33" s="66"/>
      <c r="S33" s="75">
        <v>0.34</v>
      </c>
      <c r="T33" s="66"/>
      <c r="U33" s="75">
        <v>0.34</v>
      </c>
      <c r="V33" s="75"/>
      <c r="W33" s="75">
        <v>0.35</v>
      </c>
      <c r="X33" s="75"/>
      <c r="Y33" s="75">
        <v>0.31</v>
      </c>
      <c r="Z33" s="66"/>
    </row>
    <row r="34" spans="1:26" ht="3.75" customHeight="1" x14ac:dyDescent="0.2">
      <c r="A34" s="66"/>
      <c r="B34" s="66"/>
      <c r="C34" s="66"/>
      <c r="D34" s="66"/>
      <c r="E34" s="66"/>
      <c r="F34" s="66"/>
      <c r="G34" s="66"/>
      <c r="H34" s="66"/>
      <c r="I34" s="66"/>
      <c r="J34" s="66"/>
      <c r="K34" s="66"/>
      <c r="L34" s="66"/>
      <c r="M34" s="66"/>
      <c r="N34" s="66"/>
      <c r="O34" s="66"/>
      <c r="P34" s="66"/>
      <c r="Q34" s="66"/>
      <c r="R34" s="66"/>
      <c r="S34" s="66"/>
      <c r="T34" s="66"/>
      <c r="U34" s="66"/>
      <c r="V34" s="66"/>
      <c r="W34" s="66"/>
      <c r="X34" s="66"/>
      <c r="Y34" s="66"/>
      <c r="Z34" s="66"/>
    </row>
    <row r="35" spans="1:26" ht="30.75" customHeight="1" x14ac:dyDescent="0.2">
      <c r="A35" s="256" t="s">
        <v>186</v>
      </c>
      <c r="B35" s="290"/>
      <c r="C35" s="290"/>
      <c r="D35" s="290"/>
      <c r="E35" s="290"/>
      <c r="F35" s="290"/>
      <c r="G35" s="290"/>
      <c r="H35" s="290"/>
      <c r="I35" s="290"/>
      <c r="J35" s="290"/>
      <c r="K35" s="290"/>
      <c r="L35" s="290"/>
      <c r="M35" s="290"/>
      <c r="N35" s="290"/>
      <c r="O35" s="290"/>
      <c r="P35" s="290"/>
      <c r="Q35" s="290"/>
      <c r="R35" s="258"/>
      <c r="S35" s="258"/>
      <c r="T35" s="290"/>
      <c r="U35" s="259"/>
      <c r="V35" s="259"/>
      <c r="W35" s="259"/>
      <c r="X35" s="259"/>
      <c r="Y35" s="290"/>
      <c r="Z35" s="257"/>
    </row>
    <row r="36" spans="1:26" ht="28.5" customHeight="1" x14ac:dyDescent="0.2">
      <c r="A36" s="256" t="s">
        <v>187</v>
      </c>
      <c r="B36" s="290"/>
      <c r="C36" s="290"/>
      <c r="D36" s="290"/>
      <c r="E36" s="290"/>
      <c r="F36" s="290"/>
      <c r="G36" s="290"/>
      <c r="H36" s="290"/>
      <c r="I36" s="290"/>
      <c r="J36" s="290"/>
      <c r="K36" s="290"/>
      <c r="L36" s="290"/>
      <c r="M36" s="290"/>
      <c r="N36" s="290"/>
      <c r="O36" s="290"/>
      <c r="P36" s="290"/>
      <c r="Q36" s="290"/>
      <c r="R36" s="258"/>
      <c r="S36" s="258"/>
      <c r="T36" s="290"/>
      <c r="U36" s="259"/>
      <c r="V36" s="259"/>
      <c r="W36" s="259"/>
      <c r="X36" s="259"/>
      <c r="Y36" s="290"/>
      <c r="Z36" s="257"/>
    </row>
    <row r="37" spans="1:26" x14ac:dyDescent="0.2">
      <c r="A37" s="256" t="s">
        <v>188</v>
      </c>
      <c r="B37" s="290"/>
      <c r="C37" s="290"/>
      <c r="D37" s="290"/>
      <c r="E37" s="290"/>
      <c r="F37" s="290"/>
      <c r="G37" s="290"/>
      <c r="H37" s="290"/>
      <c r="I37" s="290"/>
      <c r="J37" s="290"/>
      <c r="K37" s="290"/>
      <c r="L37" s="290"/>
      <c r="M37" s="290"/>
      <c r="N37" s="290"/>
      <c r="O37" s="290"/>
      <c r="P37" s="290"/>
      <c r="Q37" s="290"/>
      <c r="R37" s="258"/>
      <c r="S37" s="258"/>
      <c r="T37" s="290"/>
      <c r="U37" s="259"/>
      <c r="V37" s="259"/>
      <c r="W37" s="259"/>
      <c r="X37" s="259"/>
      <c r="Y37" s="290"/>
      <c r="Z37" s="257"/>
    </row>
    <row r="38" spans="1:26" ht="25.5" customHeight="1" x14ac:dyDescent="0.2">
      <c r="A38" s="256" t="s">
        <v>375</v>
      </c>
      <c r="B38" s="290"/>
      <c r="C38" s="290"/>
      <c r="D38" s="290"/>
      <c r="E38" s="290"/>
      <c r="F38" s="290"/>
      <c r="G38" s="290"/>
      <c r="H38" s="290"/>
      <c r="I38" s="290"/>
      <c r="J38" s="290"/>
      <c r="K38" s="290"/>
      <c r="L38" s="290"/>
      <c r="M38" s="290"/>
      <c r="N38" s="290"/>
      <c r="O38" s="290"/>
      <c r="P38" s="290"/>
      <c r="Q38" s="290"/>
      <c r="R38" s="258"/>
      <c r="S38" s="258"/>
      <c r="T38" s="290"/>
      <c r="U38" s="259"/>
      <c r="V38" s="259"/>
      <c r="W38" s="259"/>
      <c r="X38" s="259"/>
      <c r="Y38" s="290"/>
      <c r="Z38" s="257"/>
    </row>
    <row r="39" spans="1:26" x14ac:dyDescent="0.2">
      <c r="A39" s="68"/>
      <c r="B39" s="68"/>
      <c r="C39" s="68"/>
      <c r="D39" s="68"/>
      <c r="E39" s="68"/>
      <c r="F39" s="68"/>
      <c r="G39" s="68"/>
      <c r="H39" s="68"/>
      <c r="I39" s="68"/>
      <c r="J39" s="68"/>
      <c r="K39" s="68"/>
      <c r="L39" s="68"/>
      <c r="M39" s="68"/>
      <c r="N39" s="68"/>
      <c r="O39" s="68"/>
      <c r="P39" s="68"/>
      <c r="Q39" s="68"/>
      <c r="R39" s="68"/>
      <c r="S39" s="68"/>
      <c r="T39" s="68"/>
      <c r="U39" s="68"/>
      <c r="V39" s="68"/>
      <c r="W39" s="68"/>
      <c r="X39" s="68"/>
      <c r="Y39" s="68"/>
      <c r="Z39" s="68"/>
    </row>
    <row r="40" spans="1:26" x14ac:dyDescent="0.2">
      <c r="A40" s="68"/>
      <c r="B40" s="68"/>
      <c r="C40" s="68"/>
      <c r="D40" s="68"/>
      <c r="E40" s="68"/>
      <c r="F40" s="68"/>
      <c r="G40" s="68"/>
      <c r="H40" s="68"/>
      <c r="I40" s="68"/>
      <c r="J40" s="68"/>
      <c r="K40" s="68"/>
      <c r="L40" s="68"/>
      <c r="M40" s="68"/>
      <c r="N40" s="68"/>
      <c r="O40" s="68"/>
      <c r="P40" s="68"/>
      <c r="Q40" s="68"/>
      <c r="R40" s="68"/>
      <c r="S40" s="68"/>
      <c r="T40" s="68"/>
      <c r="U40" s="68"/>
      <c r="V40" s="68"/>
      <c r="W40" s="68"/>
      <c r="X40" s="68"/>
      <c r="Y40" s="68"/>
      <c r="Z40" s="68"/>
    </row>
    <row r="41" spans="1:26" x14ac:dyDescent="0.2">
      <c r="A41" s="68"/>
      <c r="B41" s="68"/>
      <c r="C41" s="68"/>
      <c r="D41" s="68"/>
      <c r="E41" s="68"/>
      <c r="F41" s="68"/>
      <c r="G41" s="68"/>
      <c r="H41" s="68"/>
      <c r="I41" s="68"/>
      <c r="J41" s="68"/>
      <c r="K41" s="68"/>
      <c r="L41" s="68"/>
      <c r="M41" s="68"/>
      <c r="N41" s="68"/>
      <c r="O41" s="68"/>
      <c r="P41" s="68"/>
      <c r="Q41" s="68"/>
      <c r="R41" s="68"/>
      <c r="S41" s="68"/>
      <c r="T41" s="68"/>
      <c r="U41" s="68"/>
      <c r="V41" s="68"/>
      <c r="W41" s="68"/>
      <c r="X41" s="68"/>
      <c r="Y41" s="68"/>
      <c r="Z41" s="68"/>
    </row>
    <row r="42" spans="1:26" x14ac:dyDescent="0.2">
      <c r="A42" s="68"/>
      <c r="B42" s="68"/>
      <c r="C42" s="68"/>
      <c r="D42" s="68"/>
      <c r="E42" s="68"/>
      <c r="F42" s="68"/>
      <c r="G42" s="68"/>
      <c r="H42" s="68"/>
      <c r="I42" s="68"/>
      <c r="J42" s="68"/>
      <c r="K42" s="68"/>
      <c r="L42" s="68"/>
      <c r="M42" s="68"/>
      <c r="N42" s="68"/>
      <c r="O42" s="68"/>
      <c r="P42" s="68"/>
      <c r="Q42" s="68"/>
      <c r="R42" s="68"/>
      <c r="S42" s="68"/>
      <c r="T42" s="68"/>
      <c r="U42" s="68"/>
      <c r="V42" s="68"/>
      <c r="W42" s="68"/>
      <c r="X42" s="68"/>
      <c r="Y42" s="68"/>
      <c r="Z42" s="68"/>
    </row>
    <row r="43" spans="1:26" x14ac:dyDescent="0.2">
      <c r="A43" s="68"/>
      <c r="B43" s="68"/>
      <c r="C43" s="68"/>
      <c r="D43" s="68"/>
      <c r="E43" s="68"/>
      <c r="F43" s="68"/>
      <c r="G43" s="68"/>
      <c r="H43" s="68"/>
      <c r="I43" s="68"/>
      <c r="J43" s="68"/>
      <c r="K43" s="68"/>
      <c r="L43" s="68"/>
      <c r="M43" s="68"/>
      <c r="N43" s="68"/>
      <c r="O43" s="68"/>
      <c r="P43" s="68"/>
      <c r="Q43" s="68"/>
      <c r="R43" s="68"/>
      <c r="S43" s="68"/>
      <c r="T43" s="68"/>
      <c r="U43" s="68"/>
      <c r="V43" s="68"/>
      <c r="W43" s="68"/>
      <c r="X43" s="68"/>
      <c r="Y43" s="68"/>
      <c r="Z43" s="68"/>
    </row>
    <row r="44" spans="1:26" x14ac:dyDescent="0.2">
      <c r="A44" s="68"/>
      <c r="B44" s="68"/>
      <c r="C44" s="68"/>
      <c r="D44" s="68"/>
      <c r="E44" s="68"/>
      <c r="F44" s="68"/>
      <c r="G44" s="68"/>
      <c r="H44" s="68"/>
      <c r="I44" s="68"/>
      <c r="J44" s="68"/>
      <c r="K44" s="68"/>
      <c r="L44" s="68"/>
      <c r="M44" s="68"/>
      <c r="N44" s="68"/>
      <c r="O44" s="68"/>
      <c r="P44" s="68"/>
      <c r="Q44" s="68"/>
      <c r="R44" s="68"/>
      <c r="S44" s="68"/>
      <c r="T44" s="68"/>
      <c r="U44" s="68"/>
      <c r="V44" s="68"/>
      <c r="W44" s="68"/>
      <c r="X44" s="68"/>
      <c r="Y44" s="68"/>
      <c r="Z44" s="68"/>
    </row>
    <row r="45" spans="1:26" x14ac:dyDescent="0.2">
      <c r="A45" s="68"/>
      <c r="B45" s="68"/>
      <c r="C45" s="68"/>
      <c r="D45" s="68"/>
      <c r="E45" s="68"/>
      <c r="F45" s="68"/>
      <c r="G45" s="68"/>
      <c r="H45" s="68"/>
      <c r="I45" s="68"/>
      <c r="J45" s="68"/>
      <c r="K45" s="68"/>
      <c r="L45" s="68"/>
      <c r="M45" s="68"/>
      <c r="N45" s="68"/>
      <c r="O45" s="68"/>
      <c r="P45" s="68"/>
      <c r="Q45" s="68"/>
      <c r="R45" s="68"/>
      <c r="S45" s="68"/>
      <c r="T45" s="68"/>
      <c r="U45" s="68"/>
      <c r="V45" s="68"/>
      <c r="W45" s="68"/>
      <c r="X45" s="68"/>
      <c r="Y45" s="68"/>
      <c r="Z45" s="68"/>
    </row>
    <row r="46" spans="1:26" x14ac:dyDescent="0.2">
      <c r="A46" s="68"/>
      <c r="B46" s="68"/>
      <c r="C46" s="68"/>
      <c r="D46" s="68"/>
      <c r="E46" s="68"/>
      <c r="F46" s="68"/>
      <c r="G46" s="68"/>
      <c r="H46" s="68"/>
      <c r="I46" s="68"/>
      <c r="J46" s="68"/>
      <c r="K46" s="68"/>
      <c r="L46" s="68"/>
      <c r="M46" s="68"/>
      <c r="N46" s="68"/>
      <c r="O46" s="68"/>
      <c r="P46" s="68"/>
      <c r="Q46" s="68"/>
      <c r="R46" s="68"/>
      <c r="S46" s="68"/>
      <c r="T46" s="68"/>
      <c r="U46" s="68"/>
      <c r="V46" s="68"/>
      <c r="W46" s="68"/>
      <c r="X46" s="68"/>
      <c r="Y46" s="68"/>
      <c r="Z46" s="68"/>
    </row>
    <row r="47" spans="1:26" x14ac:dyDescent="0.2">
      <c r="A47" s="68"/>
      <c r="B47" s="68"/>
      <c r="C47" s="68"/>
      <c r="D47" s="68"/>
      <c r="E47" s="68"/>
      <c r="F47" s="68"/>
      <c r="G47" s="68"/>
      <c r="H47" s="68"/>
      <c r="I47" s="68"/>
      <c r="J47" s="68"/>
      <c r="K47" s="68"/>
      <c r="L47" s="68"/>
      <c r="M47" s="68"/>
      <c r="N47" s="68"/>
      <c r="O47" s="68"/>
      <c r="P47" s="68"/>
      <c r="Q47" s="68"/>
      <c r="R47" s="68"/>
      <c r="S47" s="68"/>
      <c r="T47" s="68"/>
      <c r="U47" s="68"/>
      <c r="V47" s="68"/>
      <c r="W47" s="68"/>
      <c r="X47" s="68"/>
      <c r="Y47" s="68"/>
      <c r="Z47" s="68"/>
    </row>
  </sheetData>
  <mergeCells count="7">
    <mergeCell ref="A37:Z37"/>
    <mergeCell ref="A38:Z38"/>
    <mergeCell ref="C5:I5"/>
    <mergeCell ref="K5:Q5"/>
    <mergeCell ref="S5:Y5"/>
    <mergeCell ref="A35:Z35"/>
    <mergeCell ref="A36:Z36"/>
  </mergeCells>
  <pageMargins left="0.25" right="0.25" top="0.5" bottom="0.5" header="0" footer="0.25"/>
  <pageSetup scale="67"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22</vt:i4>
      </vt:variant>
    </vt:vector>
  </HeadingPairs>
  <TitlesOfParts>
    <vt:vector size="45" baseType="lpstr">
      <vt:lpstr>Cover</vt:lpstr>
      <vt:lpstr>Table of Contents</vt:lpstr>
      <vt:lpstr>Consolidated - Quarterly</vt:lpstr>
      <vt:lpstr>Fee And Other Revenue</vt:lpstr>
      <vt:lpstr>Average Balances and Interest R</vt:lpstr>
      <vt:lpstr>Noninterest Expense</vt:lpstr>
      <vt:lpstr>Assets Under Management</vt:lpstr>
      <vt:lpstr>Assets Under Management Net Flo</vt:lpstr>
      <vt:lpstr>Investment Management Business-</vt:lpstr>
      <vt:lpstr>Investment Services Business-Qu</vt:lpstr>
      <vt:lpstr>Other Segment-Quarterly</vt:lpstr>
      <vt:lpstr>Full-year Trends</vt:lpstr>
      <vt:lpstr>Nonperforming Assets</vt:lpstr>
      <vt:lpstr>Allowance for Credit Losses, Pr</vt:lpstr>
      <vt:lpstr>Notes to Financial Trends</vt:lpstr>
      <vt:lpstr>Appendix - GAAP to Non-GAAP Rec</vt:lpstr>
      <vt:lpstr>Explanation of GAAP and Non-GAA</vt:lpstr>
      <vt:lpstr>Pre-tax Operating Margin Ratio </vt:lpstr>
      <vt:lpstr>Return on Tangible Common Equit</vt:lpstr>
      <vt:lpstr>Noninterest Expense Reconciliat</vt:lpstr>
      <vt:lpstr>Pre-tax Operating Margin-Invest</vt:lpstr>
      <vt:lpstr>Net Interest Margin Reconciliat</vt:lpstr>
      <vt:lpstr>Sheet1</vt:lpstr>
      <vt:lpstr>'Allowance for Credit Losses, Pr'!Print_Area</vt:lpstr>
      <vt:lpstr>'Appendix - GAAP to Non-GAAP Rec'!Print_Area</vt:lpstr>
      <vt:lpstr>'Assets Under Management'!Print_Area</vt:lpstr>
      <vt:lpstr>'Assets Under Management Net Flo'!Print_Area</vt:lpstr>
      <vt:lpstr>'Average Balances and Interest R'!Print_Area</vt:lpstr>
      <vt:lpstr>'Consolidated - Quarterly'!Print_Area</vt:lpstr>
      <vt:lpstr>Cover!Print_Area</vt:lpstr>
      <vt:lpstr>'Explanation of GAAP and Non-GAA'!Print_Area</vt:lpstr>
      <vt:lpstr>'Fee And Other Revenue'!Print_Area</vt:lpstr>
      <vt:lpstr>'Full-year Trends'!Print_Area</vt:lpstr>
      <vt:lpstr>'Investment Management Business-'!Print_Area</vt:lpstr>
      <vt:lpstr>'Investment Services Business-Qu'!Print_Area</vt:lpstr>
      <vt:lpstr>'Net Interest Margin Reconciliat'!Print_Area</vt:lpstr>
      <vt:lpstr>'Noninterest Expense'!Print_Area</vt:lpstr>
      <vt:lpstr>'Noninterest Expense Reconciliat'!Print_Area</vt:lpstr>
      <vt:lpstr>'Nonperforming Assets'!Print_Area</vt:lpstr>
      <vt:lpstr>'Notes to Financial Trends'!Print_Area</vt:lpstr>
      <vt:lpstr>'Other Segment-Quarterly'!Print_Area</vt:lpstr>
      <vt:lpstr>'Pre-tax Operating Margin Ratio '!Print_Area</vt:lpstr>
      <vt:lpstr>'Pre-tax Operating Margin-Invest'!Print_Area</vt:lpstr>
      <vt:lpstr>'Return on Tangible Common Equit'!Print_Area</vt:lpstr>
      <vt:lpstr>'Table of Contents'!Print_Area</vt:lpstr>
    </vt:vector>
  </TitlesOfParts>
  <Company>Workiva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Workbook Trends_4Q17</dc:title>
  <dc:creator>Workiva - Ron Mihaljevic</dc:creator>
  <cp:lastModifiedBy>xs9952n</cp:lastModifiedBy>
  <cp:lastPrinted>2018-01-17T18:33:15Z</cp:lastPrinted>
  <dcterms:created xsi:type="dcterms:W3CDTF">2018-01-10T18:59:33Z</dcterms:created>
  <dcterms:modified xsi:type="dcterms:W3CDTF">2018-01-17T18:33:39Z</dcterms:modified>
</cp:coreProperties>
</file>