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25" windowWidth="20775" windowHeight="11445" tabRatio="886"/>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 Quarterly" sheetId="11" r:id="rId11"/>
    <sheet name="Full-year Trends" sheetId="12" r:id="rId12"/>
    <sheet name="Nonperforming Assets" sheetId="13" r:id="rId13"/>
    <sheet name="Allowance for Credit Losses, Pr" sheetId="14" r:id="rId14"/>
    <sheet name="Notes to Financial Trends" sheetId="15" r:id="rId15"/>
    <sheet name="Sheet1" sheetId="16" r:id="rId16"/>
  </sheets>
  <definedNames>
    <definedName name="_xlnm.Print_Area" localSheetId="13">'Allowance for Credit Losses, Pr'!$B$2:$Z$29</definedName>
    <definedName name="_xlnm.Print_Area" localSheetId="6">'Assets Under Management'!$B$2:$AA$47</definedName>
    <definedName name="_xlnm.Print_Area" localSheetId="7">'Assets Under Management Net Flo'!$B$1:$AA$26</definedName>
    <definedName name="_xlnm.Print_Area" localSheetId="2">'Consolidated - Quarterly'!$A$1:$Y$50</definedName>
    <definedName name="_xlnm.Print_Area" localSheetId="0">Cover!$A$1:$B$17</definedName>
    <definedName name="_xlnm.Print_Area" localSheetId="3">'Fee And Other Revenue'!$A$1:$Y$23</definedName>
    <definedName name="_xlnm.Print_Area" localSheetId="11">'Full-year Trends'!$B$1:$AA$48</definedName>
    <definedName name="_xlnm.Print_Area" localSheetId="8">'Investment Management Business-'!$A$1:$Z$37</definedName>
    <definedName name="_xlnm.Print_Area" localSheetId="9">'Investment Services Business-Qu'!$B$2:$AA$44</definedName>
    <definedName name="_xlnm.Print_Area" localSheetId="5">'Noninterest Expense'!$A$2:$Y$27</definedName>
    <definedName name="_xlnm.Print_Area" localSheetId="12">'Nonperforming Assets'!$B$2:$Z$30</definedName>
    <definedName name="_xlnm.Print_Area" localSheetId="14">'Notes to Financial Trends'!$A$1:$A$27</definedName>
    <definedName name="_xlnm.Print_Area" localSheetId="10">'Other Segment Quarterly'!$A$1:$Y$23</definedName>
    <definedName name="_xlnm.Print_Area" localSheetId="1">'Table of Contents'!$A$2:$C$25</definedName>
  </definedNames>
  <calcPr calcId="145621"/>
</workbook>
</file>

<file path=xl/calcChain.xml><?xml version="1.0" encoding="utf-8"?>
<calcChain xmlns="http://schemas.openxmlformats.org/spreadsheetml/2006/main">
  <c r="V33" i="12" l="1"/>
  <c r="Z12" i="14"/>
  <c r="Z11" i="14"/>
  <c r="Z13" i="14"/>
  <c r="Z35" i="12"/>
  <c r="X35" i="12"/>
  <c r="V35" i="12"/>
  <c r="Z34" i="12"/>
  <c r="X34" i="12"/>
  <c r="V34" i="12"/>
  <c r="Z33" i="12"/>
  <c r="X33" i="12"/>
  <c r="Z31" i="12"/>
  <c r="X31" i="12"/>
  <c r="V31" i="12"/>
  <c r="Z30" i="12"/>
  <c r="X30" i="12"/>
  <c r="V30" i="12"/>
  <c r="Z29" i="12"/>
  <c r="X29" i="12"/>
  <c r="V29" i="12"/>
  <c r="Z26" i="12"/>
  <c r="X26" i="12"/>
  <c r="V26" i="12"/>
  <c r="Z24" i="12"/>
  <c r="X24" i="12"/>
  <c r="V24" i="12"/>
  <c r="Z23" i="12"/>
  <c r="X23" i="12"/>
  <c r="V23" i="12"/>
  <c r="Z21" i="12"/>
  <c r="X21" i="12"/>
  <c r="V21" i="12"/>
  <c r="Z19" i="12"/>
  <c r="X19" i="12"/>
  <c r="V19" i="12"/>
  <c r="Z17" i="12"/>
  <c r="X17" i="12"/>
  <c r="V17" i="12"/>
  <c r="Z16" i="12"/>
  <c r="X16" i="12"/>
  <c r="V16" i="12"/>
  <c r="Z15" i="12"/>
  <c r="X15" i="12"/>
  <c r="V15" i="12"/>
  <c r="Z14" i="12"/>
  <c r="X14" i="12"/>
  <c r="V14" i="12"/>
  <c r="Z13" i="12"/>
  <c r="X13" i="12"/>
  <c r="V13" i="12"/>
  <c r="Z12" i="12"/>
  <c r="X12" i="12"/>
  <c r="V12" i="12"/>
  <c r="T11" i="12"/>
  <c r="Z11" i="12"/>
  <c r="R11" i="12"/>
  <c r="R18" i="12"/>
  <c r="P11" i="12"/>
  <c r="V11" i="12"/>
  <c r="N11" i="12"/>
  <c r="N18" i="12"/>
  <c r="N20" i="12"/>
  <c r="N22" i="12"/>
  <c r="N25" i="12"/>
  <c r="N27" i="12"/>
  <c r="L11" i="12"/>
  <c r="L18" i="12"/>
  <c r="L20" i="12"/>
  <c r="L22" i="12"/>
  <c r="L25" i="12"/>
  <c r="L27" i="12"/>
  <c r="J11" i="12"/>
  <c r="J18" i="12"/>
  <c r="J20" i="12"/>
  <c r="J22" i="12"/>
  <c r="J25" i="12"/>
  <c r="J27" i="12"/>
  <c r="H11" i="12"/>
  <c r="H18" i="12"/>
  <c r="H20" i="12"/>
  <c r="H22" i="12"/>
  <c r="H25" i="12"/>
  <c r="H27" i="12"/>
  <c r="F11" i="12"/>
  <c r="F18" i="12"/>
  <c r="F20" i="12"/>
  <c r="F22" i="12"/>
  <c r="F25" i="12"/>
  <c r="F27" i="12"/>
  <c r="D11" i="12"/>
  <c r="D18" i="12"/>
  <c r="D20" i="12"/>
  <c r="D22" i="12"/>
  <c r="D25" i="12"/>
  <c r="D27" i="12"/>
  <c r="Z10" i="12"/>
  <c r="X10" i="12"/>
  <c r="V10" i="12"/>
  <c r="Z9" i="12"/>
  <c r="X9" i="12"/>
  <c r="V9" i="12"/>
  <c r="Z8" i="12"/>
  <c r="X8" i="12"/>
  <c r="V8" i="12"/>
  <c r="Z7" i="12"/>
  <c r="X7" i="12"/>
  <c r="V7" i="12"/>
  <c r="Y15" i="11"/>
  <c r="Y18" i="11"/>
  <c r="Y12" i="11"/>
  <c r="Z15" i="10"/>
  <c r="Z18" i="10"/>
  <c r="Z20" i="10"/>
  <c r="Z23" i="10"/>
  <c r="Z25" i="10"/>
  <c r="Y18" i="9"/>
  <c r="Y20" i="9"/>
  <c r="Y22" i="9"/>
  <c r="Y25" i="9"/>
  <c r="Y15" i="9"/>
  <c r="Z20" i="7"/>
  <c r="X20" i="7"/>
  <c r="V20" i="7"/>
  <c r="T20" i="7"/>
  <c r="AK45" i="5"/>
  <c r="AK51" i="5"/>
  <c r="AK31" i="5"/>
  <c r="R20" i="12"/>
  <c r="X18" i="12"/>
  <c r="X11" i="12"/>
  <c r="P18" i="12"/>
  <c r="T18" i="12"/>
  <c r="P20" i="12"/>
  <c r="V18" i="12"/>
  <c r="T20" i="12"/>
  <c r="Z18" i="12"/>
  <c r="R22" i="12"/>
  <c r="X20" i="12"/>
  <c r="R25" i="12"/>
  <c r="X22" i="12"/>
  <c r="T22" i="12"/>
  <c r="Z20" i="12"/>
  <c r="P22" i="12"/>
  <c r="V20" i="12"/>
  <c r="V22" i="12"/>
  <c r="P25" i="12"/>
  <c r="Z22" i="12"/>
  <c r="T25" i="12"/>
  <c r="R27" i="12"/>
  <c r="X27" i="12"/>
  <c r="X25" i="12"/>
  <c r="T27" i="12"/>
  <c r="Z27" i="12"/>
  <c r="Z25" i="12"/>
  <c r="P27" i="12"/>
  <c r="V27" i="12"/>
  <c r="V25" i="12"/>
</calcChain>
</file>

<file path=xl/sharedStrings.xml><?xml version="1.0" encoding="utf-8"?>
<sst xmlns="http://schemas.openxmlformats.org/spreadsheetml/2006/main" count="748" uniqueCount="347">
  <si>
    <t>The Bank of New York Mellon Corporation</t>
  </si>
  <si>
    <t>Quarterly Financial Trends</t>
  </si>
  <si>
    <t>January 21, 2016</t>
  </si>
  <si>
    <t>Table of Contents</t>
  </si>
  <si>
    <t>Consolidated Results</t>
  </si>
  <si>
    <t>Page(s)</t>
  </si>
  <si>
    <t>Consolidated Corporate Earnings - Quarterly Trend</t>
  </si>
  <si>
    <t>Fee and Other Revenue</t>
  </si>
  <si>
    <t>Average Balances and Interest Rates</t>
  </si>
  <si>
    <t>5-6</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</si>
  <si>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</si>
  <si>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</si>
  <si>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</si>
  <si>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</si>
  <si>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</si>
  <si>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</si>
  <si>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</si>
  <si>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</si>
  <si>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</si>
  <si>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</si>
  <si>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</si>
  <si>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THE BANK OF NEW YORK MELLON CORPORATION</t>
  </si>
  <si>
    <t>CONSOLIDATED CORPORATE EARNINGS - 12 Quarter Trend</t>
  </si>
  <si>
    <t>(dollar amounts in millions unless otherwise noted)</t>
  </si>
  <si>
    <t>1st Qtr</t>
  </si>
  <si>
    <t>2nd Qtr</t>
  </si>
  <si>
    <t>3rd Qtr</t>
  </si>
  <si>
    <t>4th Qtr</t>
  </si>
  <si>
    <t>Revenue:</t>
  </si>
  <si>
    <t>Investment services fees</t>
  </si>
  <si>
    <t>Asset servicing</t>
  </si>
  <si>
    <t>Issuer services</t>
  </si>
  <si>
    <t>Clearing services</t>
  </si>
  <si>
    <t>Treasury services</t>
  </si>
  <si>
    <t>Total investment services fees</t>
  </si>
  <si>
    <t>Foreign exchange &amp; other trading revenue</t>
  </si>
  <si>
    <t>Distribution and servicing</t>
  </si>
  <si>
    <t>Financing-related fees</t>
  </si>
  <si>
    <t>Net securities gains (losses)</t>
  </si>
  <si>
    <t>Net interest revenue</t>
  </si>
  <si>
    <t>Provision for credit losses</t>
  </si>
  <si>
    <t>Noninterest expenses</t>
  </si>
  <si>
    <t>Amortization of intangible assets</t>
  </si>
  <si>
    <t>Merger &amp; integration, litigation and restructuring charges</t>
  </si>
  <si>
    <t>Total noninterest expense</t>
  </si>
  <si>
    <t>Preferred stock dividends</t>
  </si>
  <si>
    <t>N/M</t>
  </si>
  <si>
    <t>Note:  See pages 4 through 7 for additional details of revenue/expense items impacting consolidated results.</t>
  </si>
  <si>
    <t>N/M - Not meaningful</t>
  </si>
  <si>
    <t>FEE AND OTHER REVENUE - 12 Quarter Trend</t>
  </si>
  <si>
    <t>Investment services fees:</t>
  </si>
  <si>
    <t>Securities lending</t>
  </si>
  <si>
    <t>Foreign exchange and other trading revenue</t>
  </si>
  <si>
    <t>Net securities gains</t>
  </si>
  <si>
    <t>Fee revenue as a percentage of total revenue - excluding net securities gains</t>
  </si>
  <si>
    <t>Average Balances and Interest Rates (continued)</t>
  </si>
  <si>
    <t>2013</t>
  </si>
  <si>
    <t>(dollar amounts in millions)</t>
  </si>
  <si>
    <t>March 31</t>
  </si>
  <si>
    <t>June 30</t>
  </si>
  <si>
    <t>September 30</t>
  </si>
  <si>
    <t>December 31</t>
  </si>
  <si>
    <t>Assets</t>
  </si>
  <si>
    <t>Average</t>
  </si>
  <si>
    <t>Interest-earning assets:</t>
  </si>
  <si>
    <t>balance</t>
  </si>
  <si>
    <t>rate</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</si>
  <si>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</si>
  <si>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</si>
  <si>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</si>
  <si>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</si>
  <si>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</si>
  <si>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</si>
  <si>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</si>
  <si>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</si>
  <si>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</si>
  <si>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</si>
  <si>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</si>
  <si>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</si>
  <si>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</si>
  <si>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</si>
  <si>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</si>
  <si>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</si>
  <si>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</si>
  <si>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Allowance for credit losses</t>
  </si>
  <si>
    <t>Cash and due from banks</t>
  </si>
  <si>
    <t>Other assets</t>
  </si>
  <si>
    <t>Other assets (a)</t>
  </si>
  <si>
    <t>Total Asset Consol VIE FAS 167</t>
  </si>
  <si>
    <t>Total Asset Consol VIE FAS 167 (a)</t>
  </si>
  <si>
    <t>Total Assets</t>
  </si>
  <si>
    <t>Total Assets (a)</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</si>
  <si>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</si>
  <si>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</si>
  <si>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</si>
  <si>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</si>
  <si>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</si>
  <si>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</si>
  <si>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</si>
  <si>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</si>
  <si>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</si>
  <si>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</si>
  <si>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</si>
  <si>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</si>
  <si>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</si>
  <si>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</si>
  <si>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</si>
  <si>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VIE Liabilities &amp; Obligations FAS 167</t>
  </si>
  <si>
    <t>VIE Liabilities &amp; Obligations FAS 167 (a)</t>
  </si>
  <si>
    <t>Total Shareholders' Equity</t>
  </si>
  <si>
    <t>Noncontrolling interest</t>
  </si>
  <si>
    <t>Noncontrolling interest (a)</t>
  </si>
  <si>
    <t>Total liabilities and shareholders' equity</t>
  </si>
  <si>
    <t>Total liabilities and total equity (a)</t>
  </si>
  <si>
    <t>Net interest margin - Taxable equivalent basis</t>
  </si>
  <si>
    <t>Net interest margin - Taxable equivalent  basis</t>
  </si>
  <si>
    <t>(a) The first quarter of 2015 was restated to reflect the retrospective application of adopting new accounting guidance related to Consolidations (ASU 2015-02).</t>
  </si>
  <si>
    <t>Note:  Interest and average rates were calculated on a taxable equivalent basis, at tax rates of approximately 35%, using dollar amounts in thousands and the actual number of days in the year.</t>
  </si>
  <si>
    <t>NONINTEREST EXPENSE - 12 Quarter Trend</t>
  </si>
  <si>
    <t>2015</t>
  </si>
  <si>
    <t/>
  </si>
  <si>
    <t>Staff:</t>
  </si>
  <si>
    <t>Compensation</t>
  </si>
  <si>
    <t>Incentives</t>
  </si>
  <si>
    <t>Employee benefits</t>
  </si>
  <si>
    <t>Total staff</t>
  </si>
  <si>
    <t>Professional, legal and other purchased services</t>
  </si>
  <si>
    <t>Software and equipment</t>
  </si>
  <si>
    <t>Net occupancy</t>
  </si>
  <si>
    <t>Business development</t>
  </si>
  <si>
    <t>Sub-custodian</t>
  </si>
  <si>
    <t>Other</t>
  </si>
  <si>
    <t>Merger &amp; integration, litigation and restructuring charges</t>
  </si>
  <si>
    <t>Total noninterest expense</t>
  </si>
  <si>
    <t>Memo:</t>
  </si>
  <si>
    <t>Total noninterest expense excluding M&amp;I, litigation, restructuring, amortization of intangible assets and the charge (recovery) related to investment management funds, net of incentives - Non-GAAP</t>
  </si>
  <si>
    <t>Full-time employees at period-end</t>
  </si>
  <si>
    <t>ASSETS UNDER MANAGEMENT, CUSTODY AND/OR ADMINISTRATION AND SECURITIES LENDING; KEY MARKET METRICS - 12 Quarter Trend</t>
  </si>
  <si>
    <t>2014</t>
  </si>
  <si>
    <t>(dollar amounts in billions unless otherwise noted)</t>
  </si>
  <si>
    <t>Institutional</t>
  </si>
  <si>
    <t>Mutual Funds</t>
  </si>
  <si>
    <t>Private Client</t>
  </si>
  <si>
    <t>Assets under management</t>
  </si>
  <si>
    <t>(b)</t>
  </si>
  <si>
    <t>Equity</t>
  </si>
  <si>
    <t>Fixed income</t>
  </si>
  <si>
    <t>Index</t>
  </si>
  <si>
    <t>Alternative investments</t>
  </si>
  <si>
    <t>Cash</t>
  </si>
  <si>
    <t>Total AUM</t>
  </si>
  <si>
    <t>Assets under custody and/or administration at period-end (in trillions) (d)</t>
  </si>
  <si>
    <t>Key Market Metrics</t>
  </si>
  <si>
    <t>S&amp;P 500 Index - daily average</t>
  </si>
  <si>
    <t>FTSE 100 Index-daily average</t>
  </si>
  <si>
    <t>MSCI World Index-daily average</t>
  </si>
  <si>
    <t>Average Fed Funds effective rate</t>
  </si>
  <si>
    <t>Foreign exchange rates vs. U.S. dollar:</t>
  </si>
  <si>
    <t>British pound - average rate</t>
  </si>
  <si>
    <t>Euro - average rate</t>
  </si>
  <si>
    <t>ASSETS UNDER MANAGEMENT NET FLOWS - 12 Quarter Trend</t>
  </si>
  <si>
    <t>(dollar amounts in billions)</t>
  </si>
  <si>
    <t>Net inflows (outflows):</t>
  </si>
  <si>
    <t>Long-term:</t>
  </si>
  <si>
    <t>Total long-term inflows (outflows)</t>
  </si>
  <si>
    <t>Short-term:</t>
  </si>
  <si>
    <t>Total net inflows (outflows)</t>
  </si>
  <si>
    <t>Net market / currency impact / acquisition</t>
  </si>
  <si>
    <t>(c)</t>
  </si>
  <si>
    <t>`</t>
  </si>
  <si>
    <t>INVESTMENT MANAGEMENT BUSINESS - 12 Quarter Trend</t>
  </si>
  <si>
    <t>Investment management fees:</t>
  </si>
  <si>
    <t>Mutual funds</t>
  </si>
  <si>
    <t>Institutional clients</t>
  </si>
  <si>
    <t>Wealth management</t>
  </si>
  <si>
    <t>Total investment management fees</t>
  </si>
  <si>
    <t>Performance fees</t>
  </si>
  <si>
    <t>Investment management and performance fees</t>
  </si>
  <si>
    <t>Total revenue</t>
  </si>
  <si>
    <t>Noninterest expense (ex. intangible amortization and the charge (recovery) related to investment management funds, net of incentives)</t>
  </si>
  <si>
    <t>Income before taxes (ex. intangible amortization and the charge (recovery) related to investment management funds, net of incentives)</t>
  </si>
  <si>
    <t>Charge (recovery) related to investment management funds, net of incentives</t>
  </si>
  <si>
    <t>Income before taxes</t>
  </si>
  <si>
    <t>Average assets</t>
  </si>
  <si>
    <t>Pre-tax operating margin</t>
  </si>
  <si>
    <t>INVESTMENT SERVICES BUSINESS - 12 Quarter Trend</t>
  </si>
  <si>
    <t>Asset servicing fees - ex. securities lending</t>
  </si>
  <si>
    <t>Securities lending revenue</t>
  </si>
  <si>
    <t>Foreign Exchange and other trading revenue</t>
  </si>
  <si>
    <t>Total fee and other revenue</t>
  </si>
  <si>
    <t>Total revenue</t>
  </si>
  <si>
    <t>Noninterest expenses (ex. intangible amortization)</t>
  </si>
  <si>
    <t>Income before taxes (ex. intangible amortization)</t>
  </si>
  <si>
    <t>Average loans</t>
  </si>
  <si>
    <t>Average deposits</t>
  </si>
  <si>
    <t>Pre-tax operating margin (ex. intangible amortization)</t>
  </si>
  <si>
    <t>(d)</t>
  </si>
  <si>
    <t>OTHER SEGMENT- 12 Quarter Trend</t>
  </si>
  <si>
    <t>Provision for credit loss</t>
  </si>
  <si>
    <t>Noninterest expense (ex. amortization of intangible assets M&amp;I and restructuring charges)</t>
  </si>
  <si>
    <t>Amortization of intangible assets</t>
  </si>
  <si>
    <t>M&amp;I and restructuring charges (recoveries)</t>
  </si>
  <si>
    <t>Average loans and leases</t>
  </si>
  <si>
    <t>Average assets</t>
  </si>
  <si>
    <t>BUSINESSES</t>
  </si>
  <si>
    <t>Investment Management</t>
  </si>
  <si>
    <t>Investment Services</t>
  </si>
  <si>
    <t>Other</t>
  </si>
  <si>
    <t>Investment management fees</t>
  </si>
  <si>
    <t>Investment and other income</t>
  </si>
  <si>
    <t>(a)</t>
  </si>
  <si>
    <t>Total fee revenue</t>
  </si>
  <si>
    <t>(a)(b)</t>
  </si>
  <si>
    <t>Net interest revenue (expense)</t>
  </si>
  <si>
    <t>Income (loss) before taxes (ex. intangible amortization)</t>
  </si>
  <si>
    <t>Income (loss) before taxes and noncontrolling interest</t>
  </si>
  <si>
    <t>(a)(b)</t>
  </si>
  <si>
    <t>Average loans</t>
  </si>
  <si>
    <t>Pre-tax operating margin - GAAP</t>
  </si>
  <si>
    <t>Securities Lending Revenue</t>
  </si>
  <si>
    <t>(a) In the first quarter of 2014, prior periods were restated to reflect the retrospective application of adopting new accounting guidance related to our investments in qualified affordable housing projects (ASU 2014-01).</t>
  </si>
  <si>
    <t>NONPERFORMING ASSETS - 12 Quarter Trend</t>
  </si>
  <si>
    <t>Mar 31</t>
  </si>
  <si>
    <t>Jun 30</t>
  </si>
  <si>
    <t>Sep 30</t>
  </si>
  <si>
    <t>Dec 31</t>
  </si>
  <si>
    <t>Nonperforming loans:</t>
  </si>
  <si>
    <t>Other residential mortgages</t>
  </si>
  <si>
    <t>Wealth management loans and mortgages</t>
  </si>
  <si>
    <t>Commercial real estate</t>
  </si>
  <si>
    <t>Commercial</t>
  </si>
  <si>
    <t>Foreign</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</si>
  <si>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</si>
  <si>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</si>
  <si>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</si>
  <si>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</si>
  <si>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</si>
  <si>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</si>
  <si>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</si>
  <si>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</si>
  <si>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</si>
  <si>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ALLOWANCE FOR CREDIT LOSSES, PROVISION AND NET CHARGE-OFFS -12 Quarter Trend</t>
  </si>
  <si>
    <t>Allowance for credit losses:</t>
  </si>
  <si>
    <t>Allowance for lending-related commitments</t>
  </si>
  <si>
    <t>Allowance for credit losses - beginning of period</t>
  </si>
  <si>
    <t>Net (charge-offs)</t>
  </si>
  <si>
    <t>Charge-offs</t>
  </si>
  <si>
    <t>Recoveries</t>
  </si>
  <si>
    <t>Total Net (charge-offs)</t>
  </si>
  <si>
    <t>Allowance for credit losses - end of period</t>
  </si>
  <si>
    <t>Allowance for loan losses as a percentage of total loans</t>
  </si>
  <si>
    <t>Notes:</t>
  </si>
  <si>
    <t>The following transactions/changes have impacted the reporting of our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</si>
  <si>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</si>
  <si>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</si>
  <si>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</si>
  <si>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In the first quarter of 2014, results of Newton's private client business were reclassified from the Investment Management business to the Other segment.  Newton's private client business was sold in September 2013.</t>
  </si>
  <si>
    <t>Restructuring charges in the second quarter of 2014 represent corporate initiatives and were recorded in the Other segment.  In the fourth quarter of 2013, restructuring charges were recorded in the businesses.  Prior to the fourth quarter of 2013, all restructuring charges were reported in the Other segment.</t>
  </si>
  <si>
    <t>In the first quarter of 2013, incentive expense related to restricted stock and certain corporate overhead charges were allocated to Investment Management and Investment Services businesses which were previously included in the Other segment. All prior periods were restated to reflect these changes.</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</si>
  <si>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</si>
  <si>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</si>
  <si>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</si>
  <si>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</si>
  <si>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Certain Non-GAAP measures are included in this document. These measures are used by management to monitor financial performance, both on a company-wide and on a business basis.  These Non-GAAP measures relate to certain revenue/expense categories, percentages and ratios as described in footnotes.  For further information, see 'Supplemental information -- Explanation of GAAP and Non-GAAP Financial Measures' in the Quarterly Earnings Release. Summations may not equal due to rounding.  As a result of our rounding convention and reclassifications noted above, differences may exist between the business trends data versus business data in the Form 10-K for the year ended December 31, 2015 or other reports filed with the SEC.</t>
  </si>
  <si>
    <t>(f) Includes fee revenue, net interest revenue and income from consolidated investment management funds, net of net loss (income) attributable to noncontrolling interests.</t>
  </si>
  <si>
    <r>
      <t xml:space="preserve">Investment management and performance fees </t>
    </r>
    <r>
      <rPr>
        <i/>
        <sz val="8"/>
        <color rgb="FF000000"/>
        <rFont val="Arial"/>
        <family val="2"/>
      </rPr>
      <t>(a)</t>
    </r>
  </si>
  <si>
    <r>
      <t xml:space="preserve">Investment and other income </t>
    </r>
    <r>
      <rPr>
        <i/>
        <sz val="8"/>
        <color rgb="FF000000"/>
        <rFont val="Arial"/>
        <family val="2"/>
      </rPr>
      <t>(a)(b)</t>
    </r>
  </si>
  <si>
    <r>
      <t xml:space="preserve">Total fee revenue </t>
    </r>
    <r>
      <rPr>
        <i/>
        <sz val="8"/>
        <color rgb="FF000000"/>
        <rFont val="Arial"/>
        <family val="2"/>
      </rPr>
      <t>(a)(b)</t>
    </r>
  </si>
  <si>
    <r>
      <t xml:space="preserve">Total fee and other revenue </t>
    </r>
    <r>
      <rPr>
        <i/>
        <sz val="8"/>
        <color rgb="FF000000"/>
        <rFont val="Arial"/>
        <family val="2"/>
      </rPr>
      <t>(a)(b)</t>
    </r>
  </si>
  <si>
    <r>
      <t xml:space="preserve">Income (loss) of consolidated investment management funds </t>
    </r>
    <r>
      <rPr>
        <i/>
        <sz val="8"/>
        <color rgb="FF000000"/>
        <rFont val="Arial"/>
        <family val="2"/>
      </rPr>
      <t>(a)</t>
    </r>
  </si>
  <si>
    <r>
      <t xml:space="preserve">Total revenue </t>
    </r>
    <r>
      <rPr>
        <i/>
        <sz val="8"/>
        <color rgb="FF000000"/>
        <rFont val="Arial"/>
        <family val="2"/>
      </rPr>
      <t>(a)(b)</t>
    </r>
  </si>
  <si>
    <r>
      <t xml:space="preserve">Income (loss) from continuing operations before taxes </t>
    </r>
    <r>
      <rPr>
        <i/>
        <sz val="8"/>
        <color rgb="FF000000"/>
        <rFont val="Arial"/>
        <family val="2"/>
      </rPr>
      <t>(b)</t>
    </r>
  </si>
  <si>
    <r>
      <t xml:space="preserve"> Provision for income taxes </t>
    </r>
    <r>
      <rPr>
        <i/>
        <sz val="8"/>
        <color rgb="FF000000"/>
        <rFont val="Arial"/>
        <family val="2"/>
      </rPr>
      <t>(b)</t>
    </r>
  </si>
  <si>
    <r>
      <t xml:space="preserve">Net income (loss) from continuing operations </t>
    </r>
    <r>
      <rPr>
        <i/>
        <sz val="8"/>
        <color rgb="FF000000"/>
        <rFont val="Arial"/>
        <family val="2"/>
      </rPr>
      <t>(b)</t>
    </r>
  </si>
  <si>
    <r>
      <t>Net income (loss) attributable to noncontrolling interest</t>
    </r>
    <r>
      <rPr>
        <i/>
        <sz val="8"/>
        <color rgb="FF000000"/>
        <rFont val="Arial"/>
        <family val="2"/>
      </rPr>
      <t xml:space="preserve"> (a)(c)</t>
    </r>
  </si>
  <si>
    <r>
      <t xml:space="preserve">Net income (loss) applicable to common shareholders of The Bank of New York Mellon Corporation </t>
    </r>
    <r>
      <rPr>
        <i/>
        <sz val="8"/>
        <color rgb="FF000000"/>
        <rFont val="Arial"/>
        <family val="2"/>
      </rPr>
      <t>(b)</t>
    </r>
  </si>
  <si>
    <r>
      <t xml:space="preserve">Earnings per share </t>
    </r>
    <r>
      <rPr>
        <i/>
        <sz val="8"/>
        <color rgb="FF000000"/>
        <rFont val="Arial"/>
        <family val="2"/>
      </rPr>
      <t>(b)(d)</t>
    </r>
  </si>
  <si>
    <r>
      <t xml:space="preserve">Pre-tax operating margin - GAAP </t>
    </r>
    <r>
      <rPr>
        <i/>
        <sz val="8"/>
        <color rgb="FF000000"/>
        <rFont val="Arial"/>
        <family val="2"/>
      </rPr>
      <t>(a)</t>
    </r>
  </si>
  <si>
    <r>
      <t xml:space="preserve">Non-GAAP </t>
    </r>
    <r>
      <rPr>
        <i/>
        <sz val="8"/>
        <color rgb="FF000000"/>
        <rFont val="Arial"/>
        <family val="2"/>
      </rPr>
      <t>(a)(e)</t>
    </r>
  </si>
  <si>
    <r>
      <t xml:space="preserve">Return on common equity </t>
    </r>
    <r>
      <rPr>
        <i/>
        <sz val="8"/>
        <color rgb="FF000000"/>
        <rFont val="Arial"/>
        <family val="2"/>
      </rPr>
      <t>(annualized)</t>
    </r>
    <r>
      <rPr>
        <sz val="8"/>
        <color rgb="FF000000"/>
        <rFont val="Arial"/>
        <family val="2"/>
      </rPr>
      <t xml:space="preserve"> - GAAP</t>
    </r>
  </si>
  <si>
    <r>
      <t xml:space="preserve">Return on tangible common equity </t>
    </r>
    <r>
      <rPr>
        <i/>
        <sz val="8"/>
        <color rgb="FF000000"/>
        <rFont val="Arial"/>
        <family val="2"/>
      </rPr>
      <t>(annualized)</t>
    </r>
    <r>
      <rPr>
        <sz val="8"/>
        <color rgb="FF000000"/>
        <rFont val="Arial"/>
        <family val="2"/>
      </rPr>
      <t xml:space="preserve"> - Non-GAAP</t>
    </r>
  </si>
  <si>
    <r>
      <t xml:space="preserve">Percent of non-US total revenue </t>
    </r>
    <r>
      <rPr>
        <i/>
        <sz val="8"/>
        <color rgb="FF000000"/>
        <rFont val="Arial"/>
        <family val="2"/>
      </rPr>
      <t>(f)</t>
    </r>
  </si>
  <si>
    <r>
      <rPr>
        <i/>
        <sz val="8"/>
        <color rgb="FF000000"/>
        <rFont val="Arial"/>
        <family val="2"/>
      </rPr>
      <t>(a)</t>
    </r>
    <r>
      <rPr>
        <sz val="8"/>
        <color rgb="FF000000"/>
        <rFont val="Arial"/>
        <family val="2"/>
      </rPr>
      <t xml:space="preserve"> The first quarter of 2015 was restated to reflect the retrospective application of adopting new accounting guidance related to Consolidations (ASU 2015-02). </t>
    </r>
  </si>
  <si>
    <r>
      <rPr>
        <i/>
        <sz val="8"/>
        <color rgb="FF000000"/>
        <rFont val="Arial"/>
        <family val="2"/>
      </rPr>
      <t>(b)</t>
    </r>
    <r>
      <rPr>
        <sz val="8"/>
        <color rgb="FF000000"/>
        <rFont val="Arial"/>
        <family val="2"/>
      </rPr>
      <t xml:space="preserve">  In the 1st quarter 2014, prior periods were restated to reflect the retrospective application of adopting new accounting guidance related to our investments in qualified affordable housing projects (ASU 2014-01). </t>
    </r>
  </si>
  <si>
    <r>
      <rPr>
        <i/>
        <sz val="8"/>
        <color rgb="FF000000"/>
        <rFont val="Arial"/>
        <family val="2"/>
      </rPr>
      <t>(c)</t>
    </r>
    <r>
      <rPr>
        <sz val="8"/>
        <color rgb="FF000000"/>
        <rFont val="Arial"/>
        <family val="2"/>
      </rPr>
      <t xml:space="preserve"> Primarily attributable to noncontrolling interests related to consolidated investment management funds.</t>
    </r>
  </si>
  <si>
    <r>
      <t xml:space="preserve">Total nonperforming assets </t>
    </r>
    <r>
      <rPr>
        <i/>
        <sz val="8"/>
        <color rgb="FF000000"/>
        <rFont val="Arial"/>
        <family val="2"/>
      </rPr>
      <t>(a)</t>
    </r>
  </si>
  <si>
    <r>
      <rPr>
        <i/>
        <sz val="8"/>
        <color rgb="FF000000"/>
        <rFont val="Arial"/>
        <family val="2"/>
      </rPr>
      <t xml:space="preserve">(a)  </t>
    </r>
    <r>
      <rPr>
        <sz val="8"/>
        <color rgb="FF000000"/>
        <rFont val="Arial"/>
        <family val="2"/>
      </rPr>
      <t xml:space="preserve">Loans of consolidated investment management funds are not part of BNY Mellon's loan portfolio. Included in the loans of consolidated investment management funds are nonperforming loans for the 1st through 4th quarters of 2013 of $161 million, $44 million, $31 million, and $16 million, respectively, and for the 1st through 4th quarters of 2014 of $74 million, $68 million, $79 million, and $53 million, respectively. These loans are recorded at fair value and therefore do not impact the provision for credit losses and allowance for loan losses, and accordingly are excluded from the nonperforming assets table above. In 2Q15, BNY Mellon adopted the new accounting guidance included in ASU 2015-02, Consolidations. As a result, we deconsolidated substantially all of the loans of consolidated investment management funds retroactively to Jan.1, 2015.  </t>
    </r>
  </si>
  <si>
    <r>
      <t xml:space="preserve">Assets under management at period-end </t>
    </r>
    <r>
      <rPr>
        <i/>
        <sz val="8"/>
        <color rgb="FF000000"/>
        <rFont val="Arial"/>
        <family val="2"/>
      </rPr>
      <t>(in billions) (c)</t>
    </r>
  </si>
  <si>
    <r>
      <t xml:space="preserve">Assets under custody and/or administration at period-end </t>
    </r>
    <r>
      <rPr>
        <i/>
        <sz val="8"/>
        <color rgb="FF000000"/>
        <rFont val="Arial"/>
        <family val="2"/>
      </rPr>
      <t>(in trillions) (d)</t>
    </r>
  </si>
  <si>
    <r>
      <t xml:space="preserve">Market value of securities on loan at period-end </t>
    </r>
    <r>
      <rPr>
        <i/>
        <sz val="8"/>
        <color rgb="FF000000"/>
        <rFont val="Arial"/>
        <family val="2"/>
      </rPr>
      <t>(in billions) (e)</t>
    </r>
  </si>
  <si>
    <r>
      <rPr>
        <i/>
        <sz val="8"/>
        <color rgb="FF000000"/>
        <rFont val="Arial"/>
        <family val="2"/>
      </rPr>
      <t xml:space="preserve">(c) </t>
    </r>
    <r>
      <rPr>
        <sz val="8"/>
        <color rgb="FF000000"/>
        <rFont val="Arial"/>
        <family val="2"/>
      </rPr>
      <t>Excludes securities lending cash management assets and assets managed in the Investment Services business.  Also excludes assets under management related to Newton's private client business that was sold in September 2013.  In 3Q15, prior period AUM was restated to reflect the reclassification of Meriten from the Investment Management business to the Other segment.</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</si>
  <si>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beginning in the fourth quarter of 2013, on behalf of CIBC Mellon clients, which totaled $62 billion at Dec. 31, 2013, $65 billion at Dec. 31, 2014, and $55 billion at Dec. 31, 2015.</t>
    </r>
  </si>
  <si>
    <t xml:space="preserve">Note: See pages 10 through 12 for businesses results.
</t>
  </si>
  <si>
    <t xml:space="preserve">N/M - Not meaningful
</t>
  </si>
  <si>
    <r>
      <t xml:space="preserve">Fee and other revenue </t>
    </r>
    <r>
      <rPr>
        <i/>
        <sz val="8"/>
        <color rgb="FF000000"/>
        <rFont val="Arial"/>
        <family val="2"/>
      </rPr>
      <t>(a)</t>
    </r>
  </si>
  <si>
    <r>
      <t>Total revenue</t>
    </r>
    <r>
      <rPr>
        <i/>
        <sz val="8"/>
        <color rgb="FF000000"/>
        <rFont val="Arial"/>
        <family val="2"/>
      </rPr>
      <t xml:space="preserve"> (a)</t>
    </r>
  </si>
  <si>
    <r>
      <t xml:space="preserve">Income (loss) before taxes (ex. M&amp;I and restructuring charges) </t>
    </r>
    <r>
      <rPr>
        <i/>
        <sz val="8"/>
        <color rgb="FF000000"/>
        <rFont val="Arial"/>
        <family val="2"/>
      </rPr>
      <t>(a)</t>
    </r>
  </si>
  <si>
    <r>
      <t xml:space="preserve">Income (loss) before taxes </t>
    </r>
    <r>
      <rPr>
        <i/>
        <sz val="8"/>
        <color rgb="FF000000"/>
        <rFont val="Arial"/>
        <family val="2"/>
      </rPr>
      <t>(a)</t>
    </r>
  </si>
  <si>
    <r>
      <rPr>
        <i/>
        <sz val="8"/>
        <color rgb="FF000000"/>
        <rFont val="Arial"/>
        <family val="2"/>
      </rPr>
      <t xml:space="preserve">(a) </t>
    </r>
    <r>
      <rPr>
        <sz val="8"/>
        <color rgb="FF000000"/>
        <rFont val="Arial"/>
        <family val="2"/>
      </rPr>
      <t>In the first quarter of 2014, prior periods were restated to reflect the retrospective application of adopting new accounting guidance related to our investments in qualified affordable housing projects (ASU 2014-01).</t>
    </r>
  </si>
  <si>
    <r>
      <t xml:space="preserve">Other </t>
    </r>
    <r>
      <rPr>
        <i/>
        <sz val="8"/>
        <color rgb="FF000000"/>
        <rFont val="Arial"/>
        <family val="2"/>
      </rPr>
      <t>(a)</t>
    </r>
  </si>
  <si>
    <r>
      <t xml:space="preserve">Investment services fees as a percentage of noninterest expense </t>
    </r>
    <r>
      <rPr>
        <i/>
        <sz val="8"/>
        <color rgb="FF000000"/>
        <rFont val="Arial"/>
        <family val="2"/>
      </rPr>
      <t>(b)</t>
    </r>
  </si>
  <si>
    <r>
      <t>Assets under custody and/or administration at period-end</t>
    </r>
    <r>
      <rPr>
        <i/>
        <sz val="8"/>
        <color rgb="FF000000"/>
        <rFont val="Arial"/>
        <family val="2"/>
      </rPr>
      <t xml:space="preserve"> (in trillions) (c)</t>
    </r>
  </si>
  <si>
    <r>
      <rPr>
        <i/>
        <sz val="8"/>
        <color rgb="FF000000"/>
        <rFont val="Arial"/>
        <family val="2"/>
      </rPr>
      <t xml:space="preserve">(a) </t>
    </r>
    <r>
      <rPr>
        <sz val="8"/>
        <color rgb="FF000000"/>
        <rFont val="Arial"/>
        <family val="2"/>
      </rPr>
      <t>Other revenue includes investment management fees, financing-related fees, distribution and servicing revenue, and investment and other income.</t>
    </r>
  </si>
  <si>
    <r>
      <rPr>
        <i/>
        <sz val="8"/>
        <color rgb="FF000000"/>
        <rFont val="Arial"/>
        <family val="2"/>
      </rPr>
      <t xml:space="preserve">(b) </t>
    </r>
    <r>
      <rPr>
        <sz val="8"/>
        <color rgb="FF000000"/>
        <rFont val="Arial"/>
        <family val="2"/>
      </rPr>
      <t>Noninterest expense excludes amortization of intangible assets and litigation expense.</t>
    </r>
  </si>
  <si>
    <r>
      <rPr>
        <i/>
        <sz val="8"/>
        <color rgb="FF000000"/>
        <rFont val="Arial"/>
        <family val="2"/>
      </rPr>
      <t>(d)</t>
    </r>
    <r>
      <rPr>
        <sz val="8"/>
        <color rgb="FF000000"/>
        <rFont val="Arial"/>
        <family val="2"/>
      </rPr>
      <t xml:space="preserve"> Preliminary.</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</si>
  <si>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beginning in the fourth quarter  of 2013, on behalf of CIBC Mellon clients, which totaled $62 billion at Dec. 31, 2013, $66 billion at March 31, 2014, $64 billion at June 30, 2014, $65 billion at Sept. 30, 2014 and Dec. 31, 2014, $69 billion at March 31, 2015, $68 billion at June 30, 2015, $61 billion at Sept. 30, 2015, and $55 billion at Dec. 31, 2015.</t>
    </r>
  </si>
  <si>
    <r>
      <t xml:space="preserve">Total fee and other revenue </t>
    </r>
    <r>
      <rPr>
        <i/>
        <sz val="8"/>
        <color rgb="FF000000"/>
        <rFont val="Arial"/>
        <family val="2"/>
      </rPr>
      <t>(a)</t>
    </r>
  </si>
  <si>
    <r>
      <t xml:space="preserve">Assets under management at period-end </t>
    </r>
    <r>
      <rPr>
        <i/>
        <sz val="8"/>
        <color rgb="FF000000"/>
        <rFont val="Arial"/>
        <family val="2"/>
      </rPr>
      <t>(in billions) (b)</t>
    </r>
  </si>
  <si>
    <r>
      <t>Adjusted pre-tax operating margin</t>
    </r>
    <r>
      <rPr>
        <i/>
        <sz val="8"/>
        <color rgb="FF000000"/>
        <rFont val="Arial"/>
        <family val="2"/>
      </rPr>
      <t xml:space="preserve"> (d)</t>
    </r>
  </si>
  <si>
    <r>
      <rPr>
        <i/>
        <sz val="8"/>
        <color rgb="FF000000"/>
        <rFont val="Arial"/>
        <family val="2"/>
      </rPr>
      <t>(b)</t>
    </r>
    <r>
      <rPr>
        <sz val="8"/>
        <color rgb="FF000000"/>
        <rFont val="Arial"/>
        <family val="2"/>
      </rPr>
      <t xml:space="preserve">  Excludes securities lending cash management assets and assets managed in the Investment Services business.  Also excludes assets under management related to Newton's private client business that was sold in September 2013. In Q315, prior period AUM was restated to reflect the reclassification of Meriten from the Investment Management business to the Other segment.</t>
    </r>
  </si>
  <si>
    <r>
      <rPr>
        <i/>
        <sz val="8"/>
        <color rgb="FF000000"/>
        <rFont val="Arial"/>
        <family val="2"/>
      </rPr>
      <t>(c)</t>
    </r>
    <r>
      <rPr>
        <sz val="8"/>
        <color rgb="FF000000"/>
        <rFont val="Arial"/>
        <family val="2"/>
      </rPr>
      <t xml:space="preserve">  Preliminary.</t>
    </r>
  </si>
  <si>
    <r>
      <t xml:space="preserve">Assets under management at beginning of period </t>
    </r>
    <r>
      <rPr>
        <i/>
        <sz val="8"/>
        <color rgb="FF000000"/>
        <rFont val="Arial"/>
        <family val="2"/>
      </rPr>
      <t>(a)</t>
    </r>
  </si>
  <si>
    <r>
      <t xml:space="preserve">Liability-driven investments </t>
    </r>
    <r>
      <rPr>
        <i/>
        <sz val="8"/>
        <color rgb="FF000000"/>
        <rFont val="Arial"/>
        <family val="2"/>
      </rPr>
      <t>(b)</t>
    </r>
  </si>
  <si>
    <r>
      <t>Assets under management at end of period</t>
    </r>
    <r>
      <rPr>
        <i/>
        <sz val="8"/>
        <color rgb="FF000000"/>
        <rFont val="Arial"/>
        <family val="2"/>
      </rPr>
      <t xml:space="preserve"> (a)</t>
    </r>
  </si>
  <si>
    <r>
      <rPr>
        <i/>
        <sz val="8"/>
        <color rgb="FF000000"/>
        <rFont val="Arial"/>
        <family val="2"/>
      </rPr>
      <t xml:space="preserve">(a)  </t>
    </r>
    <r>
      <rPr>
        <sz val="8"/>
        <color rgb="FF000000"/>
        <rFont val="Arial"/>
        <family val="2"/>
      </rPr>
      <t>Excludes securities lending cash management assets and assets managed in the Investment Services business. Also excludes assets under management related to Newton's private client business that was sold in September 2013. In Q315, prior period AUM was restated to reflect the reclassification of Meriten from the Investment Management business to the Other segment.</t>
    </r>
  </si>
  <si>
    <r>
      <rPr>
        <i/>
        <sz val="8"/>
        <color rgb="FF000000"/>
        <rFont val="Arial"/>
        <family val="2"/>
      </rPr>
      <t xml:space="preserve">(b)  </t>
    </r>
    <r>
      <rPr>
        <sz val="8"/>
        <color rgb="FF000000"/>
        <rFont val="Arial"/>
        <family val="2"/>
      </rPr>
      <t>Includes currency overlay assets under management.</t>
    </r>
  </si>
  <si>
    <r>
      <rPr>
        <i/>
        <sz val="8"/>
        <color rgb="FF000000"/>
        <rFont val="Arial"/>
        <family val="2"/>
      </rPr>
      <t xml:space="preserve">(c)  </t>
    </r>
    <r>
      <rPr>
        <sz val="8"/>
        <color rgb="FF000000"/>
        <rFont val="Arial"/>
        <family val="2"/>
      </rPr>
      <t>Preliminary.</t>
    </r>
  </si>
  <si>
    <r>
      <t xml:space="preserve">Assets under management at period-end: </t>
    </r>
    <r>
      <rPr>
        <i/>
        <sz val="8"/>
        <color rgb="FF000000"/>
        <rFont val="Arial"/>
        <family val="2"/>
      </rPr>
      <t>(a)</t>
    </r>
  </si>
  <si>
    <r>
      <t>AUM at period-end, by product type:</t>
    </r>
    <r>
      <rPr>
        <i/>
        <sz val="8"/>
        <color rgb="FF000000"/>
        <rFont val="Arial"/>
        <family val="2"/>
      </rPr>
      <t xml:space="preserve"> (a)</t>
    </r>
  </si>
  <si>
    <r>
      <t xml:space="preserve">Liability-driven investments </t>
    </r>
    <r>
      <rPr>
        <i/>
        <sz val="8"/>
        <color rgb="FF000000"/>
        <rFont val="Arial"/>
        <family val="2"/>
      </rPr>
      <t>(c)</t>
    </r>
  </si>
  <si>
    <r>
      <t>Market value of securities on loan at period-end</t>
    </r>
    <r>
      <rPr>
        <i/>
        <sz val="8"/>
        <color rgb="FF000000"/>
        <rFont val="Arial"/>
        <family val="2"/>
      </rPr>
      <t xml:space="preserve"> (e)</t>
    </r>
  </si>
  <si>
    <r>
      <t xml:space="preserve">  S&amp;P 500 Index</t>
    </r>
    <r>
      <rPr>
        <i/>
        <sz val="8"/>
        <color rgb="FF000000"/>
        <rFont val="Arial"/>
        <family val="2"/>
      </rPr>
      <t xml:space="preserve"> (f)</t>
    </r>
  </si>
  <si>
    <r>
      <t xml:space="preserve">  FTSE 100 Index</t>
    </r>
    <r>
      <rPr>
        <i/>
        <sz val="8"/>
        <color rgb="FF000000"/>
        <rFont val="Arial"/>
        <family val="2"/>
      </rPr>
      <t xml:space="preserve"> (f)</t>
    </r>
  </si>
  <si>
    <r>
      <t xml:space="preserve">  MSCI World Index </t>
    </r>
    <r>
      <rPr>
        <i/>
        <sz val="8"/>
        <color rgb="FF000000"/>
        <rFont val="Arial"/>
        <family val="2"/>
      </rPr>
      <t>(f)</t>
    </r>
  </si>
  <si>
    <r>
      <t xml:space="preserve">  Barclays Capital Global Aggregate Bond</t>
    </r>
    <r>
      <rPr>
        <vertAlign val="superscript"/>
        <sz val="8"/>
        <color rgb="FF000000"/>
        <rFont val="Arial"/>
        <family val="2"/>
      </rPr>
      <t>SM</t>
    </r>
    <r>
      <rPr>
        <sz val="8"/>
        <color rgb="FF000000"/>
        <rFont val="Arial"/>
        <family val="2"/>
      </rPr>
      <t xml:space="preserve"> Index </t>
    </r>
    <r>
      <rPr>
        <i/>
        <sz val="8"/>
        <color rgb="FF000000"/>
        <rFont val="Arial"/>
        <family val="2"/>
      </rPr>
      <t>(f)(g)</t>
    </r>
  </si>
  <si>
    <r>
      <t xml:space="preserve">  NYSE &amp; NASDAQ Share Volume </t>
    </r>
    <r>
      <rPr>
        <i/>
        <sz val="8"/>
        <color rgb="FF000000"/>
        <rFont val="Arial"/>
        <family val="2"/>
      </rPr>
      <t>(in billions)</t>
    </r>
  </si>
  <si>
    <r>
      <t xml:space="preserve">  JP Morgan G7 Volatility Index - daily average </t>
    </r>
    <r>
      <rPr>
        <i/>
        <sz val="8"/>
        <color rgb="FF000000"/>
        <rFont val="Arial"/>
        <family val="2"/>
      </rPr>
      <t>(h)</t>
    </r>
  </si>
  <si>
    <r>
      <rPr>
        <i/>
        <sz val="8"/>
        <color rgb="FF000000"/>
        <rFont val="Arial"/>
        <family val="2"/>
      </rPr>
      <t xml:space="preserve">(a)  </t>
    </r>
    <r>
      <rPr>
        <sz val="8"/>
        <color rgb="FF000000"/>
        <rFont val="Arial"/>
        <family val="2"/>
      </rPr>
      <t>Excludes securities lending cash management assets and assets managed in the Investment Services business.  Also excludes assets under management related to Newton's private client business that was sold in September 2013.  In Q315, prior period AUM was restated to reflect the reclassification of Meriten from the Investment Management business to the Other segment.</t>
    </r>
  </si>
  <si>
    <r>
      <rPr>
        <i/>
        <sz val="8"/>
        <color rgb="FF000000"/>
        <rFont val="Arial"/>
        <family val="2"/>
      </rPr>
      <t xml:space="preserve">(b)  </t>
    </r>
    <r>
      <rPr>
        <sz val="8"/>
        <color rgb="FF000000"/>
        <rFont val="Arial"/>
        <family val="2"/>
      </rPr>
      <t>Preliminary.</t>
    </r>
  </si>
  <si>
    <r>
      <rPr>
        <i/>
        <sz val="8"/>
        <color rgb="FF000000"/>
        <rFont val="Arial"/>
        <family val="2"/>
      </rPr>
      <t xml:space="preserve">(c)  </t>
    </r>
    <r>
      <rPr>
        <sz val="8"/>
        <color rgb="FF000000"/>
        <rFont val="Arial"/>
        <family val="2"/>
      </rPr>
      <t>Includes currency overlay assets under management.</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</si>
  <si>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beginning in the fourth quarter of 2013, on behalf of CIBC Mellon clients, which totaled $62 billion at Dec. 31, 2013, $66 billion at March 31, 2014, $64 billion at June 30, 2014, $65 billion at Sept. 30, 2014 and Dec. 31, 2014, $69 billion at March 31, 2015, $68 billion at June 30, 2015, $61 billion at Sept. 30, 2015, and $55 billion at Dec. 31, 2015.</t>
    </r>
  </si>
  <si>
    <r>
      <rPr>
        <i/>
        <sz val="8"/>
        <color rgb="FF000000"/>
        <rFont val="Arial"/>
        <family val="2"/>
      </rPr>
      <t xml:space="preserve">(f)   </t>
    </r>
    <r>
      <rPr>
        <sz val="8"/>
        <color rgb="FF000000"/>
        <rFont val="Arial"/>
        <family val="2"/>
      </rPr>
      <t>Period end.</t>
    </r>
  </si>
  <si>
    <r>
      <rPr>
        <i/>
        <sz val="8"/>
        <color rgb="FF000000"/>
        <rFont val="Arial"/>
        <family val="2"/>
      </rPr>
      <t xml:space="preserve">(g)  </t>
    </r>
    <r>
      <rPr>
        <sz val="8"/>
        <color rgb="FF000000"/>
        <rFont val="Arial"/>
        <family val="2"/>
      </rPr>
      <t>Unhedged in U.S. dollar terms.</t>
    </r>
  </si>
  <si>
    <r>
      <rPr>
        <i/>
        <sz val="8"/>
        <color rgb="FF000000"/>
        <rFont val="Arial"/>
        <family val="2"/>
      </rPr>
      <t xml:space="preserve">(h)  </t>
    </r>
    <r>
      <rPr>
        <sz val="8"/>
        <color rgb="FF000000"/>
        <rFont val="Arial"/>
        <family val="2"/>
      </rPr>
      <t>The JP Morgan G7 Volatility Index is based on the implied volatility in 3-month currency options.</t>
    </r>
  </si>
  <si>
    <r>
      <t xml:space="preserve">Investment and other income </t>
    </r>
    <r>
      <rPr>
        <i/>
        <sz val="8"/>
        <color rgb="FF000000"/>
        <rFont val="Arial"/>
        <family val="2"/>
      </rPr>
      <t>(a)</t>
    </r>
  </si>
  <si>
    <r>
      <t>Total fee revenue</t>
    </r>
    <r>
      <rPr>
        <i/>
        <sz val="8"/>
        <color rgb="FF000000"/>
        <rFont val="Arial"/>
        <family val="2"/>
      </rPr>
      <t xml:space="preserve"> (a)</t>
    </r>
  </si>
  <si>
    <r>
      <rPr>
        <i/>
        <sz val="8"/>
        <color rgb="FF000000"/>
        <rFont val="Arial"/>
        <family val="2"/>
      </rPr>
      <t xml:space="preserve">(a)	</t>
    </r>
    <r>
      <rPr>
        <sz val="8"/>
        <color rgb="FF000000"/>
        <rFont val="Arial"/>
        <family val="2"/>
      </rPr>
      <t xml:space="preserve">The first quarter of 2015 was restated to reflect the retrospective application of adopting new accounting guidance related to Consolidations (ASU 2015-02). </t>
    </r>
  </si>
  <si>
    <r>
      <t xml:space="preserve">2013 </t>
    </r>
    <r>
      <rPr>
        <b/>
        <i/>
        <sz val="8"/>
        <color rgb="FF000000"/>
        <rFont val="Arial"/>
        <family val="2"/>
      </rPr>
      <t>(a)</t>
    </r>
  </si>
  <si>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$1.2 trillion at Dec. 31, 2013, $1.1 trillion at Dec. 31, 2014 and $1.0 trillion at Dec. 31, 2015.</t>
    </r>
  </si>
  <si>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$1.2 trillion at March 31, 2013, $1.1 trillion at June 30, 2013, $1.2 trillion at Sept. 30, 2013, Dec. 31, 2013, March 31, 2014, June 30, 2014 and Sept. 30, 2014, $1.1 trillion at Dec. 31, 2014, March 31, 2015, and June 30, 2015, and $1.0 trillion at Sept. 30, 2015 and Dec. 31, 2015.</t>
    </r>
  </si>
  <si>
    <r>
      <rPr>
        <i/>
        <sz val="8"/>
        <color rgb="FF000000"/>
        <rFont val="Arial"/>
        <family val="2"/>
      </rPr>
      <t xml:space="preserve">(c) </t>
    </r>
    <r>
      <rPr>
        <sz val="8"/>
        <color rgb="FF000000"/>
        <rFont val="Arial"/>
        <family val="2"/>
      </rPr>
      <t>Includes the AUC/A of CIBC Mellon Global Securities Services Company ("CIBC Mellon"), a joint venture with the Canadian Imperial Bank of Commerce, of $1.2 trillion at March 31, 2013, $1.1 trillion at June 30, 2013, $1.2 trillion at Sept. 30, 2013, Dec. 31, 2013, March 31, 2014, June 30, 2014 and Sept. 30, 2014, $1.1 trillion at Dec. 31, 2014, March 31, 2015, and June 30, 2015, and $1.0 trillion at Sept.30, 2015 and Dec. 31, 2015.</t>
    </r>
  </si>
  <si>
    <r>
      <rPr>
        <i/>
        <sz val="8"/>
        <color rgb="FF000000"/>
        <rFont val="Arial"/>
        <family val="2"/>
      </rPr>
      <t>(d)</t>
    </r>
    <r>
      <rPr>
        <sz val="8"/>
        <color rgb="FF000000"/>
        <rFont val="Arial"/>
        <family val="2"/>
      </rPr>
      <t xml:space="preserve"> The 1st quarter 2013 includes a $0.73 charge related to the disallowance of certain foreign tax credits.  The 2nd quarter 2013 includes a $0.09 gain related to an equity investment.  The 3rd quarter 2013 includes a $0.22 benefit related to the U.S. Tax Court's partial reconsideration of a tax decision disallowing certain foreign tax credits.  The 4th quarter 2013 includes a $0.10 loss related to an equity investment.  The 2nd quarter 2014 includes a $0.14 charge related to severance and certain investment management funds.  The 3rd quarter 2014 includes a $0.27 gain related to the sale of an investment in Wing Hang Bank, $0.18 related to a gain on the sale of the One Wall Street building and a $0.16 charge related to litigation and restructuring. The 4th quarter 2014 includes a $0.13 benefit primarily related to a tax carryback claim, and a $0.53 charge related to litigation and restructuring. The 2nd quarter 2015 includes a $0.03 charge related to litigation and restructuring.  The 4th quarter 2015 includes an $0.11 charge for the impairment charge related to a recent court decision, litigation and restructuring charges.</t>
    </r>
  </si>
  <si>
    <t>1.10</t>
  </si>
  <si>
    <r>
      <rPr>
        <i/>
        <sz val="8"/>
        <color rgb="FF000000"/>
        <rFont val="Arial"/>
        <family val="2"/>
      </rPr>
      <t xml:space="preserve">(b) </t>
    </r>
    <r>
      <rPr>
        <sz val="8"/>
        <color rgb="FF000000"/>
        <rFont val="Arial"/>
        <family val="2"/>
      </rPr>
      <t>Total fee and other revenue and income before taxes for the years 2013, 2014 and 2015 include income from consolidated investment management funds of $183 million, $163 million and $86 million, respectively, net of income attributable to noncontrolling interests of $80 million, $84 million and $64 million respectively. The net of these income statement line items of $103 million, $79 million and $18 million, respectively, are included above in fee and other revenue. The year 2015 includes a loss attributable to noncontrolling interests of $4 million related to other subsidiaries.</t>
    </r>
  </si>
  <si>
    <r>
      <rPr>
        <i/>
        <sz val="8"/>
        <color rgb="FF000000"/>
        <rFont val="Arial"/>
        <family val="2"/>
      </rPr>
      <t>(e)</t>
    </r>
    <r>
      <rPr>
        <sz val="8"/>
        <color rgb="FF000000"/>
        <rFont val="Arial"/>
        <family val="2"/>
      </rPr>
      <t xml:space="preserve"> Non-GAAP excludes gain (loss) related to an equity investment, net (loss) income attributable to noncontrolling interests of consolidated investment management funds, the gains on the sales of our investment in Wing Hang Bank and the One Wall Street building, M&amp;I, litigation and restructuring charges (recoveries), the impairment charge related to a recent court decision, a charge (recovery) related to investment management funds, net of incentives, amortization of intangible assets, and the benefit primarily related to a tax carryback claim, if applicable.  See "Supplemental information - Explanation of GAAP and Non-GAAP financial measures" beginning on page 24 of the Quarterly Earnings Release dated January 21, 2016, for the fourth quarter of 2015 (the "Quarterly Earnings Release"), furnished as an exhibit to the Current Report on Form 8-K to which these Quarterly Financial Trends are furnished as an exhibit.</t>
    </r>
  </si>
  <si>
    <r>
      <rPr>
        <i/>
        <sz val="8"/>
        <color rgb="FF000000"/>
        <rFont val="Arial"/>
        <family val="2"/>
      </rPr>
      <t>(a)</t>
    </r>
    <r>
      <rPr>
        <sz val="8"/>
        <color rgb="FF000000"/>
        <rFont val="Arial"/>
        <family val="2"/>
      </rPr>
      <t xml:space="preserve">  Total fee and other revenue includes the impact of the consolidated investment management funds, net of non-controlling interests.  See "Supplemental information - Explanation of GAAP and Non-GAAP financial measures" beginning on page 24 of the Quarterly Earnings Release for the reconciliation of Non-GAAP measures.  Additionally, other revenue includes asset servicing, treasury services, foreign exchange and other trading revenue and investment and other income.</t>
    </r>
  </si>
  <si>
    <r>
      <rPr>
        <i/>
        <sz val="8"/>
        <color rgb="FF000000"/>
        <rFont val="Arial"/>
        <family val="2"/>
      </rPr>
      <t>(d)</t>
    </r>
    <r>
      <rPr>
        <sz val="8"/>
        <color rgb="FF000000"/>
        <rFont val="Arial"/>
        <family val="2"/>
      </rPr>
      <t xml:space="preserve">  Excludes the net negative impact of money market fee waivers, amortization of intangible assets and the charge (recovery) related to investment management funds net of incentives, and is net of distribution and servicing expense.  See "Supplemental information - Explanation of GAAP and Non-GAAP financial measures" beginning on page 24 of the Quarterly Earnings Release for the reconciliation of Non-GAAP measures.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</si>
</sst>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quot;$&quot;* #,##0_);_(&quot;$&quot;* \(#,##0\);_(&quot;$&quot;* &quot;-&quot;_);_(@_)"/>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0_)%;\(#,##0\)%;&quot;—&quot;\%;_(@_)"/>
    <numFmt numFmtId="169" formatCode="#,##0.0_)%;\(#,##0.0\)%;&quot;—&quot;\%;_(@_)"/>
    <numFmt numFmtId="170" formatCode="_(0_);_(\(0\);_(&quot;—&quot;_);_(@_)"/>
    <numFmt numFmtId="171" formatCode="#,##0.00_)%;\(#,##0.00\)%;&quot;—&quot;\%;_(@_)"/>
    <numFmt numFmtId="172" formatCode="_(&quot;$&quot;* #,##0_);_(&quot;$&quot;* \(#,##0\);_(&quot;$&quot;* &quot;—&quot;_);_(@_)"/>
    <numFmt numFmtId="173" formatCode="_(&quot;$&quot;* #,##0.0_)_%;_(&quot;$&quot;* \(#,##0.0\)_%;_(&quot;$&quot;* &quot;—&quot;_);_(@_)"/>
    <numFmt numFmtId="174" formatCode="_(0_)_%;_(\(0\)_%;_(&quot;—&quot;_);_(@_)"/>
    <numFmt numFmtId="175" formatCode="_(#,##0.00_)_%;_(\(#,##0.00\)_%;_(&quot;—&quot;_);_(@_)"/>
    <numFmt numFmtId="176" formatCode="&quot;$&quot;#,##0.00;\-&quot;$&quot;#,##0.00;&quot;$&quot;0.00;_(@_)"/>
    <numFmt numFmtId="177" formatCode="_(#,##0.0_)_%;_(\(#,##0.0\)_%;_(&quot;—&quot;_);_(@_)"/>
    <numFmt numFmtId="178" formatCode="mmmm\ d\,\ yyyy"/>
    <numFmt numFmtId="179" formatCode="_(&quot;$&quot;* #,##0.0_);_(&quot;$&quot;* \(#,##0.0\);_(&quot;$&quot;* &quot;-&quot;_);_(@_)"/>
  </numFmts>
  <fonts count="17" x14ac:knownFonts="1">
    <font>
      <sz val="10"/>
      <color rgb="FF000000"/>
      <name val="Times New Roman"/>
    </font>
    <font>
      <sz val="8"/>
      <color rgb="FF000000"/>
      <name val="Arial"/>
      <family val="2"/>
    </font>
    <font>
      <sz val="10"/>
      <color rgb="FF000000"/>
      <name val="Arial"/>
      <family val="2"/>
    </font>
    <font>
      <sz val="24"/>
      <color rgb="FF000000"/>
      <name val="Arial"/>
      <family val="2"/>
    </font>
    <font>
      <b/>
      <sz val="28"/>
      <color rgb="FF000000"/>
      <name val="Arial"/>
      <family val="2"/>
    </font>
    <font>
      <b/>
      <sz val="9"/>
      <color rgb="FF000000"/>
      <name val="Arial"/>
      <family val="2"/>
    </font>
    <font>
      <b/>
      <sz val="10"/>
      <color rgb="FF000000"/>
      <name val="Arial"/>
      <family val="2"/>
    </font>
    <font>
      <sz val="9"/>
      <color rgb="FF000000"/>
      <name val="Arial"/>
      <family val="2"/>
    </font>
    <font>
      <b/>
      <sz val="8"/>
      <color rgb="FF000000"/>
      <name val="Arial"/>
      <family val="2"/>
    </font>
    <font>
      <i/>
      <sz val="8"/>
      <color rgb="FF000000"/>
      <name val="Arial"/>
      <family val="2"/>
    </font>
    <font>
      <b/>
      <sz val="20"/>
      <color rgb="FF000000"/>
      <name val="Arial"/>
      <family val="2"/>
    </font>
    <font>
      <sz val="14"/>
      <color rgb="FF000000"/>
      <name val="Arial"/>
      <family val="2"/>
    </font>
    <font>
      <b/>
      <sz val="14"/>
      <color rgb="FF000000"/>
      <name val="Arial"/>
      <family val="2"/>
    </font>
    <font>
      <u/>
      <sz val="8"/>
      <color rgb="FF000000"/>
      <name val="Arial"/>
      <family val="2"/>
    </font>
    <font>
      <b/>
      <i/>
      <sz val="8"/>
      <color rgb="FF000000"/>
      <name val="Arial"/>
      <family val="2"/>
    </font>
    <font>
      <vertAlign val="superscript"/>
      <sz val="8"/>
      <color rgb="FF000000"/>
      <name val="Arial"/>
      <family val="2"/>
    </font>
    <font>
      <b/>
      <u/>
      <sz val="8"/>
      <color rgb="FF000000"/>
      <name val="Arial"/>
      <family val="2"/>
    </font>
  </fonts>
  <fills count="3">
    <fill>
      <patternFill patternType="none"/>
    </fill>
    <fill>
      <patternFill patternType="gray125"/>
    </fill>
    <fill>
      <patternFill patternType="solid">
        <fgColor rgb="FFFFFF00"/>
      </patternFill>
    </fill>
  </fills>
  <borders count="11">
    <border>
      <left/>
      <right/>
      <top/>
      <bottom/>
      <diagonal/>
    </border>
    <border>
      <left/>
      <right/>
      <top/>
      <bottom style="thin">
        <color auto="1"/>
      </bottom>
      <diagonal/>
    </border>
    <border>
      <left/>
      <right/>
      <top style="thin">
        <color auto="1"/>
      </top>
      <bottom style="thin">
        <color auto="1"/>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s>
  <cellStyleXfs count="1">
    <xf numFmtId="0" fontId="0" fillId="0" borderId="0"/>
  </cellStyleXfs>
  <cellXfs count="172">
    <xf numFmtId="0" fontId="0" fillId="0" borderId="0" xfId="0" applyAlignment="1">
      <alignment wrapText="1"/>
    </xf>
    <xf numFmtId="0" fontId="3" fillId="0" borderId="0" xfId="0" applyFont="1" applyAlignment="1">
      <alignment horizontal="left"/>
    </xf>
    <xf numFmtId="0" fontId="2" fillId="0" borderId="0" xfId="0" applyFont="1" applyAlignment="1">
      <alignment horizontal="left"/>
    </xf>
    <xf numFmtId="0" fontId="2" fillId="0" borderId="0" xfId="0" applyFont="1" applyAlignment="1">
      <alignment wrapText="1"/>
    </xf>
    <xf numFmtId="0" fontId="2" fillId="0" borderId="0" xfId="0" applyFont="1" applyAlignment="1"/>
    <xf numFmtId="0" fontId="3" fillId="0" borderId="0" xfId="0" applyFont="1" applyAlignment="1">
      <alignment horizontal="center"/>
    </xf>
    <xf numFmtId="0" fontId="5" fillId="0" borderId="0" xfId="0" applyFont="1" applyAlignment="1">
      <alignment wrapText="1"/>
    </xf>
    <xf numFmtId="178" fontId="6"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0" fontId="7" fillId="0" borderId="0" xfId="0" applyFont="1" applyAlignment="1">
      <alignment wrapText="1"/>
    </xf>
    <xf numFmtId="0" fontId="7" fillId="0" borderId="0" xfId="0" applyFont="1" applyAlignment="1">
      <alignment horizontal="left" indent="1"/>
    </xf>
    <xf numFmtId="0" fontId="7" fillId="0" borderId="0" xfId="0" applyFont="1" applyAlignment="1">
      <alignment wrapText="1" indent="1"/>
    </xf>
    <xf numFmtId="0" fontId="8" fillId="0" borderId="0" xfId="0" applyFont="1" applyAlignment="1">
      <alignment horizontal="left"/>
    </xf>
    <xf numFmtId="0" fontId="1" fillId="0" borderId="0" xfId="0" applyFont="1" applyAlignment="1">
      <alignment horizontal="left"/>
    </xf>
    <xf numFmtId="0" fontId="8" fillId="0" borderId="0" xfId="0" applyFont="1" applyAlignment="1">
      <alignment wrapText="1"/>
    </xf>
    <xf numFmtId="0" fontId="1" fillId="0" borderId="0" xfId="0" applyFont="1" applyAlignment="1">
      <alignment wrapText="1"/>
    </xf>
    <xf numFmtId="0" fontId="1" fillId="0" borderId="1" xfId="0" applyFont="1" applyBorder="1" applyAlignment="1">
      <alignment horizontal="center"/>
    </xf>
    <xf numFmtId="0" fontId="1" fillId="0" borderId="0" xfId="0" applyFont="1" applyAlignment="1">
      <alignment horizontal="center"/>
    </xf>
    <xf numFmtId="0" fontId="1" fillId="0" borderId="0" xfId="0" applyFont="1" applyAlignment="1">
      <alignment horizontal="center" wrapText="1"/>
    </xf>
    <xf numFmtId="0" fontId="1" fillId="0" borderId="1" xfId="0" applyFont="1" applyBorder="1" applyAlignment="1">
      <alignment horizontal="center" wrapText="1"/>
    </xf>
    <xf numFmtId="166" fontId="1" fillId="0" borderId="0" xfId="0" applyNumberFormat="1" applyFont="1" applyAlignment="1"/>
    <xf numFmtId="171" fontId="1" fillId="0" borderId="0" xfId="0" applyNumberFormat="1" applyFont="1" applyAlignment="1"/>
    <xf numFmtId="172" fontId="1" fillId="0" borderId="0" xfId="0" applyNumberFormat="1" applyFont="1" applyAlignment="1"/>
    <xf numFmtId="171" fontId="1" fillId="0" borderId="0" xfId="0" applyNumberFormat="1" applyFont="1" applyAlignment="1">
      <alignment horizontal="left"/>
    </xf>
    <xf numFmtId="164" fontId="1" fillId="0" borderId="0" xfId="0" applyNumberFormat="1" applyFont="1" applyAlignment="1"/>
    <xf numFmtId="165" fontId="1" fillId="0" borderId="0" xfId="0" applyNumberFormat="1" applyFont="1" applyAlignment="1"/>
    <xf numFmtId="164" fontId="1" fillId="0" borderId="0" xfId="0" applyNumberFormat="1" applyFont="1" applyAlignment="1">
      <alignment horizontal="left"/>
    </xf>
    <xf numFmtId="165" fontId="1" fillId="0" borderId="0" xfId="0" applyNumberFormat="1" applyFont="1" applyAlignment="1">
      <alignment horizontal="left"/>
    </xf>
    <xf numFmtId="164" fontId="1" fillId="0" borderId="1" xfId="0" applyNumberFormat="1" applyFont="1" applyBorder="1" applyAlignment="1"/>
    <xf numFmtId="165" fontId="1" fillId="0" borderId="1" xfId="0" applyNumberFormat="1" applyFont="1" applyBorder="1" applyAlignment="1"/>
    <xf numFmtId="164" fontId="1" fillId="0" borderId="6" xfId="0" applyNumberFormat="1" applyFont="1" applyBorder="1" applyAlignment="1"/>
    <xf numFmtId="164" fontId="1" fillId="0" borderId="2" xfId="0" applyNumberFormat="1" applyFont="1" applyBorder="1" applyAlignment="1"/>
    <xf numFmtId="164" fontId="1" fillId="0" borderId="2" xfId="0" applyNumberFormat="1" applyFont="1" applyBorder="1" applyAlignment="1">
      <alignment horizontal="left"/>
    </xf>
    <xf numFmtId="164" fontId="1" fillId="0" borderId="6" xfId="0" applyNumberFormat="1" applyFont="1" applyBorder="1" applyAlignment="1">
      <alignment horizontal="left"/>
    </xf>
    <xf numFmtId="168" fontId="1" fillId="0" borderId="0" xfId="0" applyNumberFormat="1" applyFont="1" applyAlignment="1">
      <alignment horizontal="left"/>
    </xf>
    <xf numFmtId="0" fontId="1" fillId="0" borderId="7" xfId="0" applyFont="1" applyBorder="1" applyAlignment="1">
      <alignment wrapText="1"/>
    </xf>
    <xf numFmtId="0" fontId="1" fillId="0" borderId="2" xfId="0" applyFont="1" applyBorder="1" applyAlignment="1">
      <alignment horizontal="left"/>
    </xf>
    <xf numFmtId="166" fontId="1" fillId="0" borderId="2" xfId="0" applyNumberFormat="1" applyFont="1" applyBorder="1" applyAlignment="1"/>
    <xf numFmtId="0" fontId="1" fillId="0" borderId="8" xfId="0" applyFont="1" applyBorder="1" applyAlignment="1">
      <alignment horizontal="left"/>
    </xf>
    <xf numFmtId="172" fontId="1" fillId="0" borderId="2" xfId="0" applyNumberFormat="1" applyFont="1" applyBorder="1" applyAlignment="1"/>
    <xf numFmtId="166" fontId="1" fillId="0" borderId="2" xfId="0" applyNumberFormat="1" applyFont="1" applyBorder="1" applyAlignment="1">
      <alignment horizontal="left"/>
    </xf>
    <xf numFmtId="166" fontId="1" fillId="0" borderId="0" xfId="0" applyNumberFormat="1" applyFont="1" applyAlignment="1">
      <alignment horizontal="left"/>
    </xf>
    <xf numFmtId="166" fontId="1" fillId="0" borderId="6" xfId="0" applyNumberFormat="1" applyFont="1" applyBorder="1" applyAlignment="1">
      <alignment horizontal="left"/>
    </xf>
    <xf numFmtId="171" fontId="1" fillId="0" borderId="2" xfId="0" applyNumberFormat="1" applyFont="1" applyBorder="1" applyAlignment="1">
      <alignment horizontal="left"/>
    </xf>
    <xf numFmtId="171" fontId="1" fillId="0" borderId="8" xfId="0" applyNumberFormat="1" applyFont="1" applyBorder="1" applyAlignment="1">
      <alignment horizontal="left"/>
    </xf>
    <xf numFmtId="0" fontId="1" fillId="0" borderId="1" xfId="0" applyFont="1" applyBorder="1" applyAlignment="1">
      <alignment horizontal="left"/>
    </xf>
    <xf numFmtId="0" fontId="9" fillId="0" borderId="0" xfId="0" applyFont="1" applyAlignment="1">
      <alignment horizontal="left"/>
    </xf>
    <xf numFmtId="0" fontId="1" fillId="0" borderId="0" xfId="0" applyFont="1" applyAlignment="1">
      <alignment wrapText="1" indent="1"/>
    </xf>
    <xf numFmtId="0" fontId="1" fillId="0" borderId="0" xfId="0" applyFont="1" applyAlignment="1">
      <alignment wrapText="1" indent="2"/>
    </xf>
    <xf numFmtId="0" fontId="1" fillId="0" borderId="0" xfId="0" applyFont="1" applyAlignment="1">
      <alignment wrapText="1" indent="3"/>
    </xf>
    <xf numFmtId="166" fontId="1" fillId="0" borderId="3" xfId="0" applyNumberFormat="1" applyFont="1" applyBorder="1" applyAlignment="1"/>
    <xf numFmtId="166" fontId="1" fillId="0" borderId="4" xfId="0" applyNumberFormat="1" applyFont="1" applyBorder="1" applyAlignment="1"/>
    <xf numFmtId="167" fontId="1" fillId="0" borderId="0" xfId="0" applyNumberFormat="1" applyFont="1" applyAlignment="1"/>
    <xf numFmtId="167" fontId="1" fillId="0" borderId="0" xfId="0" applyNumberFormat="1" applyFont="1" applyAlignment="1">
      <alignment horizontal="left"/>
    </xf>
    <xf numFmtId="167" fontId="1" fillId="0" borderId="5" xfId="0" applyNumberFormat="1" applyFont="1" applyBorder="1" applyAlignment="1"/>
    <xf numFmtId="168" fontId="1" fillId="0" borderId="0" xfId="0" applyNumberFormat="1" applyFont="1" applyAlignment="1"/>
    <xf numFmtId="0" fontId="1" fillId="0" borderId="0" xfId="0" applyFont="1" applyAlignment="1">
      <alignment wrapText="1" indent="5"/>
    </xf>
    <xf numFmtId="0" fontId="1" fillId="0" borderId="0" xfId="0" applyFont="1" applyAlignment="1">
      <alignment horizontal="right" wrapText="1"/>
    </xf>
    <xf numFmtId="169" fontId="1" fillId="0" borderId="0" xfId="0" applyNumberFormat="1" applyFont="1" applyAlignment="1">
      <alignment horizontal="left"/>
    </xf>
    <xf numFmtId="169" fontId="1" fillId="0" borderId="0" xfId="0" applyNumberFormat="1" applyFont="1" applyAlignment="1"/>
    <xf numFmtId="0" fontId="10" fillId="0" borderId="0" xfId="0" applyFont="1" applyAlignment="1">
      <alignment horizontal="left"/>
    </xf>
    <xf numFmtId="0" fontId="11" fillId="0" borderId="0" xfId="0" applyFont="1" applyAlignment="1">
      <alignment horizontal="center"/>
    </xf>
    <xf numFmtId="0" fontId="10" fillId="0" borderId="0" xfId="0" applyFont="1" applyAlignment="1">
      <alignment wrapText="1"/>
    </xf>
    <xf numFmtId="0" fontId="11" fillId="0" borderId="0" xfId="0" applyFont="1" applyAlignment="1">
      <alignment horizontal="left"/>
    </xf>
    <xf numFmtId="0" fontId="12" fillId="0" borderId="0" xfId="0" applyFont="1" applyAlignment="1">
      <alignment wrapText="1"/>
    </xf>
    <xf numFmtId="0" fontId="12" fillId="0" borderId="0" xfId="0" applyFont="1" applyAlignment="1">
      <alignment horizontal="center" wrapText="1"/>
    </xf>
    <xf numFmtId="0" fontId="11" fillId="0" borderId="0" xfId="0" applyFont="1" applyAlignment="1">
      <alignment wrapText="1"/>
    </xf>
    <xf numFmtId="164" fontId="11" fillId="0" borderId="0" xfId="0" applyNumberFormat="1" applyFont="1" applyAlignment="1">
      <alignment horizontal="center"/>
    </xf>
    <xf numFmtId="0" fontId="11" fillId="0" borderId="0" xfId="0" applyFont="1" applyAlignment="1">
      <alignment horizontal="center" wrapText="1"/>
    </xf>
    <xf numFmtId="0" fontId="13" fillId="0" borderId="0" xfId="0" applyFont="1" applyAlignment="1">
      <alignment horizontal="left"/>
    </xf>
    <xf numFmtId="0" fontId="9" fillId="0" borderId="0" xfId="0" applyFont="1" applyAlignment="1">
      <alignment wrapText="1"/>
    </xf>
    <xf numFmtId="0" fontId="1" fillId="0" borderId="0" xfId="0" applyFont="1" applyAlignment="1">
      <alignment wrapText="1" indent="4"/>
    </xf>
    <xf numFmtId="177" fontId="1" fillId="0" borderId="0" xfId="0" applyNumberFormat="1" applyFont="1" applyAlignment="1"/>
    <xf numFmtId="177" fontId="1" fillId="0" borderId="0" xfId="0" applyNumberFormat="1" applyFont="1" applyAlignment="1">
      <alignment horizontal="left"/>
    </xf>
    <xf numFmtId="0" fontId="14" fillId="0" borderId="0" xfId="0" applyFont="1" applyAlignment="1">
      <alignment horizontal="left"/>
    </xf>
    <xf numFmtId="166" fontId="1" fillId="0" borderId="6" xfId="0" applyNumberFormat="1" applyFont="1" applyBorder="1" applyAlignment="1"/>
    <xf numFmtId="166" fontId="9" fillId="0" borderId="0" xfId="0" applyNumberFormat="1" applyFont="1" applyAlignment="1">
      <alignment horizontal="left"/>
    </xf>
    <xf numFmtId="173" fontId="1" fillId="0" borderId="0" xfId="0" applyNumberFormat="1" applyFont="1" applyAlignment="1"/>
    <xf numFmtId="173" fontId="1" fillId="0" borderId="0" xfId="0" applyNumberFormat="1" applyFont="1" applyAlignment="1">
      <alignment horizontal="left"/>
    </xf>
    <xf numFmtId="173" fontId="9" fillId="0" borderId="0" xfId="0" applyNumberFormat="1" applyFont="1" applyAlignment="1">
      <alignment horizontal="left"/>
    </xf>
    <xf numFmtId="0" fontId="1" fillId="0" borderId="0" xfId="0" applyFont="1" applyAlignment="1"/>
    <xf numFmtId="0" fontId="9" fillId="0" borderId="0" xfId="0" applyFont="1" applyAlignment="1"/>
    <xf numFmtId="168" fontId="9" fillId="0" borderId="0" xfId="0" applyNumberFormat="1" applyFont="1" applyAlignment="1">
      <alignment horizontal="left"/>
    </xf>
    <xf numFmtId="165" fontId="9" fillId="0" borderId="0" xfId="0" applyNumberFormat="1" applyFont="1" applyAlignment="1">
      <alignment horizontal="left"/>
    </xf>
    <xf numFmtId="165" fontId="1" fillId="0" borderId="1" xfId="0" applyNumberFormat="1" applyFont="1" applyBorder="1" applyAlignment="1">
      <alignment horizontal="left"/>
    </xf>
    <xf numFmtId="0" fontId="1" fillId="0" borderId="6" xfId="0" applyFont="1" applyBorder="1" applyAlignment="1">
      <alignment horizontal="left"/>
    </xf>
    <xf numFmtId="168" fontId="1" fillId="0" borderId="1" xfId="0" applyNumberFormat="1" applyFont="1" applyBorder="1" applyAlignment="1"/>
    <xf numFmtId="168" fontId="1" fillId="0" borderId="1" xfId="0" applyNumberFormat="1" applyFont="1" applyBorder="1" applyAlignment="1">
      <alignment horizontal="left"/>
    </xf>
    <xf numFmtId="168" fontId="1" fillId="0" borderId="6" xfId="0" applyNumberFormat="1" applyFont="1" applyBorder="1" applyAlignment="1"/>
    <xf numFmtId="174" fontId="1" fillId="0" borderId="0" xfId="0" applyNumberFormat="1" applyFont="1" applyAlignment="1"/>
    <xf numFmtId="174" fontId="1" fillId="0" borderId="0" xfId="0" applyNumberFormat="1" applyFont="1" applyAlignment="1">
      <alignment horizontal="left"/>
    </xf>
    <xf numFmtId="175" fontId="1" fillId="0" borderId="0" xfId="0" applyNumberFormat="1" applyFont="1" applyAlignment="1"/>
    <xf numFmtId="175" fontId="1" fillId="0" borderId="0" xfId="0" applyNumberFormat="1" applyFont="1" applyAlignment="1">
      <alignment horizontal="left"/>
    </xf>
    <xf numFmtId="164" fontId="1" fillId="0" borderId="1" xfId="0" applyNumberFormat="1" applyFont="1" applyBorder="1" applyAlignment="1">
      <alignment horizontal="left"/>
    </xf>
    <xf numFmtId="0" fontId="16" fillId="0" borderId="0" xfId="0" applyFont="1" applyAlignment="1">
      <alignment horizontal="left"/>
    </xf>
    <xf numFmtId="0" fontId="16" fillId="0" borderId="0" xfId="0" applyFont="1" applyAlignment="1">
      <alignment wrapText="1"/>
    </xf>
    <xf numFmtId="0" fontId="8" fillId="0" borderId="0" xfId="0" applyFont="1" applyAlignment="1">
      <alignment horizontal="center"/>
    </xf>
    <xf numFmtId="0" fontId="14" fillId="0" borderId="1" xfId="0" applyFont="1" applyBorder="1" applyAlignment="1">
      <alignment wrapText="1"/>
    </xf>
    <xf numFmtId="0" fontId="8" fillId="0" borderId="1" xfId="0" applyFont="1" applyBorder="1" applyAlignment="1">
      <alignment horizontal="center" wrapText="1"/>
    </xf>
    <xf numFmtId="0" fontId="8" fillId="0" borderId="2" xfId="0" applyFont="1" applyBorder="1" applyAlignment="1">
      <alignment horizontal="center" wrapText="1"/>
    </xf>
    <xf numFmtId="0" fontId="1" fillId="0" borderId="0" xfId="0" applyFont="1" applyBorder="1" applyAlignment="1">
      <alignment horizontal="left"/>
    </xf>
    <xf numFmtId="0" fontId="8" fillId="0" borderId="1" xfId="0" applyFont="1" applyBorder="1" applyAlignment="1">
      <alignment horizontal="center"/>
    </xf>
    <xf numFmtId="0" fontId="8" fillId="0" borderId="6" xfId="0" applyFont="1" applyBorder="1" applyAlignment="1">
      <alignment horizontal="center"/>
    </xf>
    <xf numFmtId="170" fontId="8" fillId="0" borderId="0" xfId="0" applyNumberFormat="1" applyFont="1" applyBorder="1" applyAlignment="1">
      <alignment horizontal="center"/>
    </xf>
    <xf numFmtId="0" fontId="8" fillId="0" borderId="0" xfId="0" applyFont="1" applyBorder="1" applyAlignment="1">
      <alignment horizontal="left"/>
    </xf>
    <xf numFmtId="0" fontId="8" fillId="0" borderId="1" xfId="0" applyFont="1" applyBorder="1" applyAlignment="1">
      <alignment wrapText="1"/>
    </xf>
    <xf numFmtId="0" fontId="1" fillId="0" borderId="0" xfId="0" applyFont="1" applyBorder="1" applyAlignment="1">
      <alignment horizontal="left" vertical="top"/>
    </xf>
    <xf numFmtId="171" fontId="1" fillId="0" borderId="0" xfId="0" applyNumberFormat="1" applyFont="1" applyBorder="1" applyAlignment="1">
      <alignment horizontal="left"/>
    </xf>
    <xf numFmtId="0" fontId="9" fillId="0" borderId="0" xfId="0" applyFont="1" applyBorder="1" applyAlignment="1">
      <alignment horizontal="left"/>
    </xf>
    <xf numFmtId="0" fontId="1" fillId="0" borderId="6" xfId="0" applyFont="1" applyBorder="1" applyAlignment="1">
      <alignment wrapText="1"/>
    </xf>
    <xf numFmtId="171" fontId="1" fillId="0" borderId="6" xfId="0" applyNumberFormat="1" applyFont="1" applyBorder="1" applyAlignment="1"/>
    <xf numFmtId="171" fontId="1" fillId="0" borderId="6" xfId="0" applyNumberFormat="1" applyFont="1" applyBorder="1" applyAlignment="1">
      <alignment horizontal="left"/>
    </xf>
    <xf numFmtId="0" fontId="8" fillId="0" borderId="0" xfId="0" applyFont="1" applyAlignment="1">
      <alignment horizontal="center" wrapText="1"/>
    </xf>
    <xf numFmtId="0" fontId="14" fillId="0" borderId="0" xfId="0" applyFont="1" applyAlignment="1">
      <alignment horizontal="center"/>
    </xf>
    <xf numFmtId="0" fontId="14" fillId="0" borderId="10" xfId="0" applyFont="1" applyBorder="1" applyAlignment="1">
      <alignment horizontal="left"/>
    </xf>
    <xf numFmtId="164" fontId="8" fillId="0" borderId="0" xfId="0" applyNumberFormat="1" applyFont="1" applyAlignment="1">
      <alignment horizontal="left"/>
    </xf>
    <xf numFmtId="0" fontId="8" fillId="0" borderId="6" xfId="0" applyFont="1" applyBorder="1" applyAlignment="1">
      <alignment horizontal="center" wrapText="1"/>
    </xf>
    <xf numFmtId="0" fontId="14" fillId="0" borderId="6" xfId="0" applyFont="1" applyBorder="1" applyAlignment="1">
      <alignment horizontal="center" wrapText="1"/>
    </xf>
    <xf numFmtId="0" fontId="14" fillId="0" borderId="0" xfId="0" applyFont="1" applyBorder="1" applyAlignment="1">
      <alignment horizontal="center" wrapText="1"/>
    </xf>
    <xf numFmtId="0" fontId="14" fillId="0" borderId="0" xfId="0" applyFont="1" applyAlignment="1">
      <alignment horizontal="center" wrapText="1"/>
    </xf>
    <xf numFmtId="0" fontId="14" fillId="0" borderId="0" xfId="0" applyFont="1" applyAlignment="1">
      <alignment wrapText="1"/>
    </xf>
    <xf numFmtId="0" fontId="8" fillId="0" borderId="0" xfId="0" applyFont="1" applyBorder="1" applyAlignment="1">
      <alignment horizontal="center"/>
    </xf>
    <xf numFmtId="177" fontId="1" fillId="0" borderId="0" xfId="0" applyNumberFormat="1" applyFont="1" applyFill="1" applyAlignment="1"/>
    <xf numFmtId="168" fontId="1" fillId="0" borderId="0" xfId="0" applyNumberFormat="1" applyFont="1" applyFill="1" applyAlignment="1"/>
    <xf numFmtId="0" fontId="1" fillId="0" borderId="0" xfId="0" applyFont="1" applyAlignment="1">
      <alignment wrapText="1"/>
    </xf>
    <xf numFmtId="0" fontId="1" fillId="0" borderId="0" xfId="0" applyFont="1" applyAlignment="1">
      <alignment horizontal="left"/>
    </xf>
    <xf numFmtId="42" fontId="1" fillId="0" borderId="0" xfId="0" applyNumberFormat="1" applyFont="1" applyAlignment="1"/>
    <xf numFmtId="42" fontId="1" fillId="0" borderId="0" xfId="0" applyNumberFormat="1" applyFont="1" applyAlignment="1">
      <alignment horizontal="left"/>
    </xf>
    <xf numFmtId="176" fontId="1" fillId="0" borderId="0" xfId="0" applyNumberFormat="1" applyFont="1" applyAlignment="1">
      <alignment horizontal="center"/>
    </xf>
    <xf numFmtId="0" fontId="9" fillId="0" borderId="0" xfId="0" applyFont="1" applyAlignment="1">
      <alignment horizontal="center"/>
    </xf>
    <xf numFmtId="0" fontId="1" fillId="0" borderId="0" xfId="0" quotePrefix="1" applyFont="1" applyAlignment="1">
      <alignment horizontal="center"/>
    </xf>
    <xf numFmtId="165" fontId="1" fillId="0" borderId="0" xfId="0" applyNumberFormat="1" applyFont="1" applyAlignment="1">
      <alignment horizontal="right"/>
    </xf>
    <xf numFmtId="0" fontId="1" fillId="0" borderId="0" xfId="0" applyFont="1" applyAlignment="1">
      <alignment horizontal="right"/>
    </xf>
    <xf numFmtId="165" fontId="1" fillId="0" borderId="1" xfId="0" applyNumberFormat="1" applyFont="1" applyBorder="1" applyAlignment="1">
      <alignment horizontal="right"/>
    </xf>
    <xf numFmtId="164" fontId="1" fillId="0" borderId="0" xfId="0" applyNumberFormat="1" applyFont="1" applyAlignment="1">
      <alignment horizontal="right"/>
    </xf>
    <xf numFmtId="42" fontId="9" fillId="0" borderId="0" xfId="0" applyNumberFormat="1" applyFont="1" applyAlignment="1">
      <alignment horizontal="left"/>
    </xf>
    <xf numFmtId="42" fontId="1" fillId="0" borderId="6" xfId="0" applyNumberFormat="1" applyFont="1" applyBorder="1" applyAlignment="1"/>
    <xf numFmtId="42" fontId="9" fillId="0" borderId="0" xfId="0" applyNumberFormat="1" applyFont="1" applyAlignment="1">
      <alignment wrapText="1"/>
    </xf>
    <xf numFmtId="42" fontId="1" fillId="0" borderId="4" xfId="0" applyNumberFormat="1" applyFont="1" applyBorder="1" applyAlignment="1"/>
    <xf numFmtId="42" fontId="13" fillId="0" borderId="0" xfId="0" applyNumberFormat="1" applyFont="1" applyAlignment="1">
      <alignment horizontal="left"/>
    </xf>
    <xf numFmtId="179" fontId="1" fillId="0" borderId="0" xfId="0" applyNumberFormat="1" applyFont="1" applyAlignment="1"/>
    <xf numFmtId="179" fontId="1" fillId="0" borderId="0" xfId="0" applyNumberFormat="1" applyFont="1" applyAlignment="1">
      <alignment horizontal="left"/>
    </xf>
    <xf numFmtId="179" fontId="1" fillId="0" borderId="0" xfId="0" applyNumberFormat="1" applyFont="1" applyAlignment="1">
      <alignment wrapText="1"/>
    </xf>
    <xf numFmtId="179" fontId="9" fillId="0" borderId="0" xfId="0" applyNumberFormat="1" applyFont="1" applyAlignment="1">
      <alignment horizontal="left"/>
    </xf>
    <xf numFmtId="0" fontId="4" fillId="0" borderId="0" xfId="0" applyFont="1" applyAlignment="1">
      <alignment horizontal="center" wrapText="1"/>
    </xf>
    <xf numFmtId="0" fontId="2" fillId="0" borderId="0" xfId="0" applyFont="1" applyAlignment="1">
      <alignment wrapText="1"/>
    </xf>
    <xf numFmtId="0" fontId="3" fillId="0" borderId="0" xfId="0" applyFont="1" applyAlignment="1">
      <alignment horizontal="center" wrapText="1"/>
    </xf>
    <xf numFmtId="0" fontId="8" fillId="0" borderId="1" xfId="0" applyFont="1" applyBorder="1" applyAlignment="1">
      <alignment horizontal="center"/>
    </xf>
    <xf numFmtId="0" fontId="8" fillId="0" borderId="1" xfId="0" applyFont="1" applyBorder="1" applyAlignment="1">
      <alignment horizontal="left"/>
    </xf>
    <xf numFmtId="0" fontId="1" fillId="0" borderId="0" xfId="0" applyFont="1" applyAlignment="1">
      <alignment vertical="top" wrapText="1"/>
    </xf>
    <xf numFmtId="0" fontId="1" fillId="0" borderId="0" xfId="0" applyFont="1" applyAlignment="1">
      <alignment wrapText="1"/>
    </xf>
    <xf numFmtId="0" fontId="1" fillId="0" borderId="0" xfId="0" applyFont="1" applyAlignment="1">
      <alignment horizontal="left" vertical="top"/>
    </xf>
    <xf numFmtId="0" fontId="1" fillId="0" borderId="0" xfId="0" applyFont="1" applyAlignment="1">
      <alignment horizontal="left"/>
    </xf>
    <xf numFmtId="0" fontId="9" fillId="0" borderId="0" xfId="0" applyFont="1" applyAlignment="1">
      <alignment horizontal="left"/>
    </xf>
    <xf numFmtId="0" fontId="8" fillId="0" borderId="0" xfId="0" applyFont="1" applyAlignment="1">
      <alignment wrapText="1"/>
    </xf>
    <xf numFmtId="0" fontId="9" fillId="0" borderId="0" xfId="0" applyFont="1" applyBorder="1" applyAlignment="1">
      <alignment wrapText="1"/>
    </xf>
    <xf numFmtId="0" fontId="1" fillId="0" borderId="0" xfId="0" applyFont="1" applyBorder="1" applyAlignment="1">
      <alignment horizontal="left"/>
    </xf>
    <xf numFmtId="0" fontId="9" fillId="0" borderId="0" xfId="0" applyFont="1" applyAlignment="1">
      <alignment wrapText="1"/>
    </xf>
    <xf numFmtId="0" fontId="8" fillId="0" borderId="1" xfId="0" applyFont="1" applyBorder="1" applyAlignment="1">
      <alignment horizontal="center" wrapText="1"/>
    </xf>
    <xf numFmtId="170" fontId="8" fillId="0" borderId="1" xfId="0" applyNumberFormat="1" applyFont="1" applyBorder="1" applyAlignment="1">
      <alignment horizontal="center"/>
    </xf>
    <xf numFmtId="0" fontId="8" fillId="0" borderId="1" xfId="0" applyFont="1" applyBorder="1" applyAlignment="1">
      <alignment wrapText="1"/>
    </xf>
    <xf numFmtId="170" fontId="8" fillId="0" borderId="1" xfId="0" applyNumberFormat="1" applyFont="1" applyBorder="1" applyAlignment="1">
      <alignment horizontal="left"/>
    </xf>
    <xf numFmtId="0" fontId="8" fillId="0" borderId="2" xfId="0" applyFont="1" applyBorder="1" applyAlignment="1">
      <alignment horizontal="center" wrapText="1"/>
    </xf>
    <xf numFmtId="0" fontId="8" fillId="0" borderId="2" xfId="0" applyFont="1" applyBorder="1" applyAlignment="1">
      <alignment horizontal="center"/>
    </xf>
    <xf numFmtId="0" fontId="8" fillId="0" borderId="2" xfId="0" applyFont="1" applyBorder="1" applyAlignment="1">
      <alignment horizontal="left"/>
    </xf>
    <xf numFmtId="0" fontId="8" fillId="0" borderId="1" xfId="0" applyFont="1" applyBorder="1" applyAlignment="1">
      <alignment horizontal="left" wrapText="1"/>
    </xf>
    <xf numFmtId="0" fontId="1" fillId="2" borderId="0" xfId="0" applyFont="1" applyFill="1" applyAlignment="1">
      <alignment horizontal="left"/>
    </xf>
    <xf numFmtId="0" fontId="8" fillId="0" borderId="9" xfId="0" applyFont="1" applyBorder="1" applyAlignment="1">
      <alignment horizontal="center" wrapText="1"/>
    </xf>
    <xf numFmtId="0" fontId="8" fillId="0" borderId="6" xfId="0" applyFont="1" applyBorder="1" applyAlignment="1">
      <alignment horizontal="left"/>
    </xf>
    <xf numFmtId="0" fontId="8" fillId="0" borderId="8" xfId="0" applyFont="1" applyBorder="1" applyAlignment="1">
      <alignment horizontal="left"/>
    </xf>
    <xf numFmtId="0" fontId="8" fillId="0" borderId="7"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8"/>
  <sheetViews>
    <sheetView tabSelected="1" workbookViewId="0">
      <selection activeCell="A4" sqref="A4"/>
    </sheetView>
  </sheetViews>
  <sheetFormatPr defaultColWidth="21.5" defaultRowHeight="12.75" x14ac:dyDescent="0.2"/>
  <cols>
    <col min="1" max="1" width="100.5" style="3" customWidth="1"/>
    <col min="2" max="2" width="33.6640625" style="3" customWidth="1"/>
    <col min="3" max="16384" width="21.5" style="3"/>
  </cols>
  <sheetData>
    <row r="1" spans="1:2" ht="12" customHeight="1" x14ac:dyDescent="0.4">
      <c r="A1" s="1"/>
      <c r="B1" s="2"/>
    </row>
    <row r="2" spans="1:2" ht="18.75" customHeight="1" x14ac:dyDescent="0.4">
      <c r="A2" s="1"/>
    </row>
    <row r="3" spans="1:2" ht="18.75" customHeight="1" x14ac:dyDescent="0.4">
      <c r="A3" s="1"/>
      <c r="B3" s="4"/>
    </row>
    <row r="4" spans="1:2" ht="18.75" customHeight="1" x14ac:dyDescent="0.4">
      <c r="A4" s="1"/>
    </row>
    <row r="5" spans="1:2" ht="18.75" customHeight="1" x14ac:dyDescent="0.4">
      <c r="A5" s="1"/>
    </row>
    <row r="6" spans="1:2" ht="18.75" customHeight="1" x14ac:dyDescent="0.4">
      <c r="A6" s="1"/>
    </row>
    <row r="7" spans="1:2" ht="18.75" customHeight="1" x14ac:dyDescent="0.4">
      <c r="A7" s="1"/>
    </row>
    <row r="8" spans="1:2" ht="18.75" customHeight="1" x14ac:dyDescent="0.4">
      <c r="A8" s="1"/>
    </row>
    <row r="9" spans="1:2" ht="18.75" customHeight="1" x14ac:dyDescent="0.4">
      <c r="A9" s="1"/>
    </row>
    <row r="10" spans="1:2" ht="35.1" customHeight="1" x14ac:dyDescent="0.5">
      <c r="A10" s="145" t="s">
        <v>0</v>
      </c>
      <c r="B10" s="146"/>
    </row>
    <row r="11" spans="1:2" ht="18.75" customHeight="1" x14ac:dyDescent="0.4">
      <c r="A11" s="5"/>
    </row>
    <row r="12" spans="1:2" ht="31.35" customHeight="1" x14ac:dyDescent="0.4">
      <c r="A12" s="147" t="s">
        <v>1</v>
      </c>
      <c r="B12" s="146"/>
    </row>
    <row r="13" spans="1:2" ht="18.75" customHeight="1" x14ac:dyDescent="0.4">
      <c r="A13" s="5"/>
    </row>
    <row r="14" spans="1:2" ht="31.35" customHeight="1" x14ac:dyDescent="0.4">
      <c r="A14" s="147" t="s">
        <v>2</v>
      </c>
      <c r="B14" s="146"/>
    </row>
    <row r="15" spans="1:2" ht="18.75" customHeight="1" x14ac:dyDescent="0.4">
      <c r="A15" s="1"/>
    </row>
    <row r="16" spans="1:2" ht="18.75" customHeight="1" x14ac:dyDescent="0.4">
      <c r="A16" s="1"/>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row r="103" spans="1:1" ht="18.75" customHeight="1" x14ac:dyDescent="0.4">
      <c r="A103" s="1"/>
    </row>
    <row r="104" spans="1:1" ht="18.75" customHeight="1" x14ac:dyDescent="0.4">
      <c r="A104" s="1"/>
    </row>
    <row r="105" spans="1:1" ht="18.75" customHeight="1" x14ac:dyDescent="0.4">
      <c r="A105" s="1"/>
    </row>
    <row r="106" spans="1:1" ht="18.75" customHeight="1" x14ac:dyDescent="0.4">
      <c r="A106" s="1"/>
    </row>
    <row r="107" spans="1:1" ht="18.75" customHeight="1" x14ac:dyDescent="0.4">
      <c r="A107" s="1"/>
    </row>
    <row r="108" spans="1:1" ht="18.75" customHeight="1" x14ac:dyDescent="0.4">
      <c r="A108" s="1"/>
    </row>
  </sheetData>
  <mergeCells count="3">
    <mergeCell ref="A10:B10"/>
    <mergeCell ref="A12:B12"/>
    <mergeCell ref="A14:B14"/>
  </mergeCells>
  <pageMargins left="0.7" right="0.7" top="0.75" bottom="0.75" header="0.3" footer="0.3"/>
  <pageSetup orientation="landscape"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6"/>
  <sheetViews>
    <sheetView topLeftCell="B7" workbookViewId="0">
      <selection activeCell="A18" sqref="A18"/>
    </sheetView>
  </sheetViews>
  <sheetFormatPr defaultColWidth="21.5" defaultRowHeight="11.25" x14ac:dyDescent="0.2"/>
  <cols>
    <col min="1" max="1" width="18" style="16" hidden="1" customWidth="1"/>
    <col min="2" max="2" width="47.83203125" style="16" customWidth="1"/>
    <col min="3" max="3" width="0.6640625" style="16" customWidth="1"/>
    <col min="4" max="4" width="11.6640625" style="16" customWidth="1"/>
    <col min="5" max="5" width="0.6640625" style="16" customWidth="1"/>
    <col min="6" max="6" width="11.6640625" style="16" customWidth="1"/>
    <col min="7" max="7" width="0.6640625" style="16" customWidth="1"/>
    <col min="8" max="8" width="11.6640625" style="16" customWidth="1"/>
    <col min="9" max="9" width="0.6640625" style="16" customWidth="1"/>
    <col min="10" max="10" width="11.6640625" style="16" customWidth="1"/>
    <col min="11" max="11" width="0.6640625" style="16" customWidth="1"/>
    <col min="12" max="12" width="11.6640625" style="16" customWidth="1"/>
    <col min="13" max="13" width="0.6640625" style="16" customWidth="1"/>
    <col min="14" max="14" width="11.6640625" style="16" customWidth="1"/>
    <col min="15" max="15" width="0.6640625" style="16" customWidth="1"/>
    <col min="16" max="16" width="11.6640625" style="16" customWidth="1"/>
    <col min="17" max="17" width="0.6640625" style="16" customWidth="1"/>
    <col min="18" max="18" width="11.6640625" style="16" customWidth="1"/>
    <col min="19" max="19" width="0.6640625" style="16" customWidth="1"/>
    <col min="20" max="20" width="11.6640625" style="16" customWidth="1"/>
    <col min="21" max="21" width="0.6640625" style="16" customWidth="1"/>
    <col min="22" max="22" width="11.6640625" style="16" customWidth="1"/>
    <col min="23" max="23" width="0.6640625" style="16" customWidth="1"/>
    <col min="24" max="24" width="11.6640625" style="16" customWidth="1"/>
    <col min="25" max="25" width="0.6640625" style="16" customWidth="1"/>
    <col min="26" max="26" width="11.6640625" style="16" customWidth="1"/>
    <col min="27" max="27" width="4.6640625" style="16" customWidth="1"/>
    <col min="28" max="28" width="10.1640625" style="16" customWidth="1"/>
    <col min="29" max="29" width="0.6640625" style="16" customWidth="1"/>
    <col min="30" max="30" width="10.1640625" style="16" customWidth="1"/>
    <col min="31" max="31" width="0.6640625" style="16" customWidth="1"/>
    <col min="32" max="32" width="10.1640625" style="16" customWidth="1"/>
    <col min="33" max="16384" width="21.5" style="16"/>
  </cols>
  <sheetData>
    <row r="1" spans="1:27" x14ac:dyDescent="0.2">
      <c r="A1" s="14"/>
      <c r="B1" s="14"/>
      <c r="C1" s="14"/>
      <c r="D1" s="14"/>
      <c r="E1" s="14"/>
      <c r="F1" s="14"/>
      <c r="G1" s="14"/>
      <c r="H1" s="14"/>
      <c r="I1" s="14"/>
      <c r="J1" s="14"/>
      <c r="K1" s="14"/>
      <c r="L1" s="14"/>
      <c r="M1" s="14"/>
      <c r="N1" s="14"/>
      <c r="O1" s="14"/>
      <c r="P1" s="14"/>
      <c r="Q1" s="14"/>
      <c r="R1" s="14"/>
      <c r="S1" s="14"/>
      <c r="T1" s="14"/>
      <c r="U1" s="14"/>
      <c r="V1" s="14"/>
      <c r="W1" s="14"/>
      <c r="X1" s="14"/>
      <c r="Y1" s="14"/>
      <c r="Z1" s="14"/>
      <c r="AA1" s="14"/>
    </row>
    <row r="2" spans="1:27" x14ac:dyDescent="0.2">
      <c r="A2" s="14"/>
      <c r="B2" s="15" t="s">
        <v>21</v>
      </c>
      <c r="C2" s="14"/>
      <c r="D2" s="14"/>
      <c r="E2" s="14"/>
      <c r="F2" s="14"/>
      <c r="G2" s="14"/>
      <c r="H2" s="14"/>
      <c r="I2" s="14"/>
      <c r="J2" s="14"/>
      <c r="K2" s="14"/>
      <c r="L2" s="14"/>
      <c r="M2" s="14"/>
      <c r="N2" s="14"/>
      <c r="O2" s="14"/>
      <c r="P2" s="14"/>
      <c r="Q2" s="14"/>
      <c r="R2" s="14"/>
      <c r="S2" s="14"/>
      <c r="T2" s="14"/>
      <c r="U2" s="14"/>
      <c r="V2" s="14"/>
      <c r="W2" s="14"/>
      <c r="X2" s="14"/>
      <c r="Y2" s="14"/>
      <c r="Z2" s="14"/>
      <c r="AA2" s="14"/>
    </row>
    <row r="3" spans="1:27" ht="12" customHeight="1" x14ac:dyDescent="0.2">
      <c r="A3" s="14"/>
      <c r="B3" s="15" t="s">
        <v>185</v>
      </c>
      <c r="C3" s="14"/>
      <c r="D3" s="14"/>
      <c r="E3" s="14"/>
      <c r="F3" s="14"/>
      <c r="G3" s="14"/>
      <c r="H3" s="14"/>
      <c r="I3" s="14"/>
      <c r="J3" s="14"/>
      <c r="K3" s="14"/>
      <c r="L3" s="14"/>
      <c r="M3" s="14"/>
      <c r="N3" s="14"/>
      <c r="O3" s="14"/>
      <c r="P3" s="14"/>
      <c r="Q3" s="14"/>
      <c r="R3" s="14"/>
      <c r="S3" s="14"/>
      <c r="T3" s="14"/>
      <c r="U3" s="14"/>
      <c r="V3" s="14"/>
      <c r="W3" s="14"/>
      <c r="X3" s="14"/>
      <c r="Y3" s="14"/>
      <c r="Z3" s="14"/>
      <c r="AA3" s="14"/>
    </row>
    <row r="4" spans="1:27"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row>
    <row r="5" spans="1:27" x14ac:dyDescent="0.2">
      <c r="A5" s="14"/>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s="15" customFormat="1" x14ac:dyDescent="0.2">
      <c r="A6" s="13"/>
      <c r="B6" s="13"/>
      <c r="C6" s="13"/>
      <c r="D6" s="148">
        <v>2013</v>
      </c>
      <c r="E6" s="149"/>
      <c r="F6" s="149"/>
      <c r="G6" s="149"/>
      <c r="H6" s="149"/>
      <c r="I6" s="149"/>
      <c r="J6" s="149"/>
      <c r="K6" s="13"/>
      <c r="L6" s="148">
        <v>2014</v>
      </c>
      <c r="M6" s="149"/>
      <c r="N6" s="149"/>
      <c r="O6" s="149"/>
      <c r="P6" s="149"/>
      <c r="Q6" s="149"/>
      <c r="R6" s="149"/>
      <c r="T6" s="159" t="s">
        <v>119</v>
      </c>
      <c r="U6" s="159" t="s">
        <v>120</v>
      </c>
      <c r="V6" s="159" t="s">
        <v>120</v>
      </c>
      <c r="W6" s="159" t="s">
        <v>120</v>
      </c>
      <c r="X6" s="159" t="s">
        <v>120</v>
      </c>
      <c r="Y6" s="149"/>
      <c r="Z6" s="166" t="s">
        <v>120</v>
      </c>
      <c r="AA6" s="13"/>
    </row>
    <row r="7" spans="1:27" s="15" customFormat="1" ht="22.5" x14ac:dyDescent="0.2">
      <c r="A7" s="13"/>
      <c r="B7" s="106" t="s">
        <v>23</v>
      </c>
      <c r="C7" s="13"/>
      <c r="D7" s="99" t="s">
        <v>24</v>
      </c>
      <c r="E7" s="97"/>
      <c r="F7" s="99" t="s">
        <v>25</v>
      </c>
      <c r="G7" s="97"/>
      <c r="H7" s="99" t="s">
        <v>26</v>
      </c>
      <c r="I7" s="97"/>
      <c r="J7" s="99" t="s">
        <v>27</v>
      </c>
      <c r="K7" s="97"/>
      <c r="L7" s="99" t="s">
        <v>24</v>
      </c>
      <c r="M7" s="97"/>
      <c r="N7" s="99" t="s">
        <v>25</v>
      </c>
      <c r="O7" s="97"/>
      <c r="P7" s="99" t="s">
        <v>26</v>
      </c>
      <c r="Q7" s="97"/>
      <c r="R7" s="100" t="s">
        <v>27</v>
      </c>
      <c r="S7" s="97"/>
      <c r="T7" s="99" t="s">
        <v>24</v>
      </c>
      <c r="U7" s="97"/>
      <c r="V7" s="100" t="s">
        <v>25</v>
      </c>
      <c r="W7" s="97"/>
      <c r="X7" s="100" t="s">
        <v>26</v>
      </c>
      <c r="Y7" s="97"/>
      <c r="Z7" s="100" t="s">
        <v>27</v>
      </c>
      <c r="AA7" s="13"/>
    </row>
    <row r="8" spans="1:27" x14ac:dyDescent="0.2">
      <c r="A8" s="14"/>
      <c r="B8" s="16" t="s">
        <v>28</v>
      </c>
      <c r="C8" s="14"/>
      <c r="D8" s="14"/>
      <c r="E8" s="14"/>
      <c r="F8" s="14"/>
      <c r="G8" s="14"/>
      <c r="H8" s="14"/>
      <c r="I8" s="14"/>
      <c r="J8" s="14"/>
      <c r="K8" s="14"/>
      <c r="L8" s="14"/>
      <c r="M8" s="14"/>
      <c r="N8" s="14"/>
      <c r="O8" s="14"/>
      <c r="P8" s="14"/>
      <c r="Q8" s="14"/>
      <c r="R8" s="14"/>
      <c r="S8" s="14"/>
      <c r="T8" s="14"/>
      <c r="U8" s="14"/>
      <c r="V8" s="14"/>
      <c r="W8" s="14"/>
      <c r="X8" s="14"/>
      <c r="Y8" s="14"/>
      <c r="Z8" s="14"/>
      <c r="AA8" s="14"/>
    </row>
    <row r="9" spans="1:27" x14ac:dyDescent="0.2">
      <c r="A9" s="14"/>
      <c r="B9" s="48" t="s">
        <v>29</v>
      </c>
      <c r="C9" s="14"/>
      <c r="D9" s="14"/>
      <c r="E9" s="14"/>
      <c r="F9" s="14"/>
      <c r="G9" s="14"/>
      <c r="H9" s="14"/>
      <c r="I9" s="14"/>
      <c r="J9" s="14"/>
      <c r="K9" s="14"/>
      <c r="L9" s="14"/>
      <c r="M9" s="14"/>
      <c r="N9" s="14"/>
      <c r="O9" s="14"/>
      <c r="P9" s="14"/>
      <c r="Q9" s="14"/>
      <c r="R9" s="14"/>
      <c r="S9" s="14"/>
      <c r="T9" s="14"/>
      <c r="U9" s="14"/>
      <c r="V9" s="14"/>
      <c r="W9" s="14"/>
      <c r="X9" s="14"/>
      <c r="Y9" s="14"/>
      <c r="Z9" s="14"/>
      <c r="AA9" s="14"/>
    </row>
    <row r="10" spans="1:27" x14ac:dyDescent="0.2">
      <c r="A10" s="14"/>
      <c r="B10" s="49" t="s">
        <v>186</v>
      </c>
      <c r="C10" s="14"/>
      <c r="D10" s="127">
        <v>912</v>
      </c>
      <c r="E10" s="128"/>
      <c r="F10" s="127">
        <v>922</v>
      </c>
      <c r="G10" s="128"/>
      <c r="H10" s="127">
        <v>913</v>
      </c>
      <c r="I10" s="128"/>
      <c r="J10" s="127">
        <v>936</v>
      </c>
      <c r="K10" s="128"/>
      <c r="L10" s="127">
        <v>955</v>
      </c>
      <c r="M10" s="128"/>
      <c r="N10" s="127">
        <v>958</v>
      </c>
      <c r="O10" s="128"/>
      <c r="P10" s="127">
        <v>971</v>
      </c>
      <c r="Q10" s="128"/>
      <c r="R10" s="127">
        <v>964</v>
      </c>
      <c r="S10" s="128"/>
      <c r="T10" s="127">
        <v>979</v>
      </c>
      <c r="U10" s="128"/>
      <c r="V10" s="127">
        <v>995</v>
      </c>
      <c r="W10" s="128"/>
      <c r="X10" s="127">
        <v>1001</v>
      </c>
      <c r="Y10" s="128"/>
      <c r="Z10" s="127">
        <v>969</v>
      </c>
      <c r="AA10" s="14"/>
    </row>
    <row r="11" spans="1:27" x14ac:dyDescent="0.2">
      <c r="A11" s="14"/>
      <c r="B11" s="49" t="s">
        <v>187</v>
      </c>
      <c r="C11" s="14"/>
      <c r="D11" s="25">
        <v>31</v>
      </c>
      <c r="E11" s="27"/>
      <c r="F11" s="25">
        <v>39</v>
      </c>
      <c r="G11" s="27"/>
      <c r="H11" s="25">
        <v>26</v>
      </c>
      <c r="I11" s="27"/>
      <c r="J11" s="25">
        <v>21</v>
      </c>
      <c r="K11" s="27"/>
      <c r="L11" s="25">
        <v>30</v>
      </c>
      <c r="M11" s="27"/>
      <c r="N11" s="25">
        <v>35</v>
      </c>
      <c r="O11" s="27"/>
      <c r="P11" s="25">
        <v>27</v>
      </c>
      <c r="Q11" s="27"/>
      <c r="R11" s="25">
        <v>28</v>
      </c>
      <c r="S11" s="14"/>
      <c r="T11" s="25">
        <v>34</v>
      </c>
      <c r="U11" s="14"/>
      <c r="V11" s="25">
        <v>40</v>
      </c>
      <c r="W11" s="14"/>
      <c r="X11" s="25">
        <v>30</v>
      </c>
      <c r="Y11" s="14"/>
      <c r="Z11" s="25">
        <v>36</v>
      </c>
      <c r="AA11" s="14"/>
    </row>
    <row r="12" spans="1:27" x14ac:dyDescent="0.2">
      <c r="A12" s="14"/>
      <c r="B12" s="49" t="s">
        <v>31</v>
      </c>
      <c r="C12" s="14"/>
      <c r="D12" s="25">
        <v>236</v>
      </c>
      <c r="E12" s="27"/>
      <c r="F12" s="25">
        <v>294</v>
      </c>
      <c r="G12" s="27"/>
      <c r="H12" s="25">
        <v>321</v>
      </c>
      <c r="I12" s="27"/>
      <c r="J12" s="25">
        <v>236</v>
      </c>
      <c r="K12" s="27"/>
      <c r="L12" s="25">
        <v>228</v>
      </c>
      <c r="M12" s="27"/>
      <c r="N12" s="25">
        <v>231</v>
      </c>
      <c r="O12" s="27"/>
      <c r="P12" s="25">
        <v>314</v>
      </c>
      <c r="Q12" s="27"/>
      <c r="R12" s="25">
        <v>193</v>
      </c>
      <c r="S12" s="14"/>
      <c r="T12" s="25">
        <v>231</v>
      </c>
      <c r="U12" s="14"/>
      <c r="V12" s="25">
        <v>234</v>
      </c>
      <c r="W12" s="14"/>
      <c r="X12" s="25">
        <v>312</v>
      </c>
      <c r="Y12" s="14"/>
      <c r="Z12" s="25">
        <v>199</v>
      </c>
      <c r="AA12" s="14"/>
    </row>
    <row r="13" spans="1:27" x14ac:dyDescent="0.2">
      <c r="A13" s="14"/>
      <c r="B13" s="49" t="s">
        <v>32</v>
      </c>
      <c r="C13" s="14"/>
      <c r="D13" s="25">
        <v>302</v>
      </c>
      <c r="E13" s="27"/>
      <c r="F13" s="25">
        <v>320</v>
      </c>
      <c r="G13" s="27"/>
      <c r="H13" s="25">
        <v>314</v>
      </c>
      <c r="I13" s="27"/>
      <c r="J13" s="25">
        <v>322</v>
      </c>
      <c r="K13" s="27"/>
      <c r="L13" s="25">
        <v>323</v>
      </c>
      <c r="M13" s="27"/>
      <c r="N13" s="25">
        <v>324</v>
      </c>
      <c r="O13" s="27"/>
      <c r="P13" s="25">
        <v>336</v>
      </c>
      <c r="Q13" s="27"/>
      <c r="R13" s="25">
        <v>346</v>
      </c>
      <c r="S13" s="14"/>
      <c r="T13" s="25">
        <v>342</v>
      </c>
      <c r="U13" s="14"/>
      <c r="V13" s="25">
        <v>346</v>
      </c>
      <c r="W13" s="14"/>
      <c r="X13" s="25">
        <v>345</v>
      </c>
      <c r="Y13" s="14"/>
      <c r="Z13" s="25">
        <v>337</v>
      </c>
      <c r="AA13" s="14"/>
    </row>
    <row r="14" spans="1:27" x14ac:dyDescent="0.2">
      <c r="A14" s="14"/>
      <c r="B14" s="49" t="s">
        <v>33</v>
      </c>
      <c r="C14" s="14"/>
      <c r="D14" s="29">
        <v>137</v>
      </c>
      <c r="E14" s="27"/>
      <c r="F14" s="29">
        <v>135</v>
      </c>
      <c r="G14" s="27"/>
      <c r="H14" s="29">
        <v>135</v>
      </c>
      <c r="I14" s="27"/>
      <c r="J14" s="29">
        <v>137</v>
      </c>
      <c r="K14" s="27"/>
      <c r="L14" s="29">
        <v>134</v>
      </c>
      <c r="M14" s="27"/>
      <c r="N14" s="29">
        <v>140</v>
      </c>
      <c r="O14" s="27"/>
      <c r="P14" s="29">
        <v>139</v>
      </c>
      <c r="Q14" s="27"/>
      <c r="R14" s="29">
        <v>142</v>
      </c>
      <c r="S14" s="14"/>
      <c r="T14" s="29">
        <v>135</v>
      </c>
      <c r="U14" s="14"/>
      <c r="V14" s="29">
        <v>141</v>
      </c>
      <c r="W14" s="14"/>
      <c r="X14" s="29">
        <v>135</v>
      </c>
      <c r="Y14" s="14"/>
      <c r="Z14" s="29">
        <v>135</v>
      </c>
      <c r="AA14" s="14"/>
    </row>
    <row r="15" spans="1:27" x14ac:dyDescent="0.2">
      <c r="A15" s="14"/>
      <c r="B15" s="50" t="s">
        <v>34</v>
      </c>
      <c r="C15" s="14"/>
      <c r="D15" s="25">
        <v>1618</v>
      </c>
      <c r="E15" s="27"/>
      <c r="F15" s="25">
        <v>1710</v>
      </c>
      <c r="G15" s="27"/>
      <c r="H15" s="25">
        <v>1709</v>
      </c>
      <c r="I15" s="27"/>
      <c r="J15" s="25">
        <v>1652</v>
      </c>
      <c r="K15" s="27"/>
      <c r="L15" s="25">
        <v>1670</v>
      </c>
      <c r="M15" s="27"/>
      <c r="N15" s="25">
        <v>1688</v>
      </c>
      <c r="O15" s="27"/>
      <c r="P15" s="25">
        <v>1787</v>
      </c>
      <c r="Q15" s="27"/>
      <c r="R15" s="25">
        <v>1673</v>
      </c>
      <c r="S15" s="14"/>
      <c r="T15" s="25">
        <v>1721</v>
      </c>
      <c r="U15" s="14"/>
      <c r="V15" s="25">
        <v>1756</v>
      </c>
      <c r="W15" s="14"/>
      <c r="X15" s="25">
        <v>1823</v>
      </c>
      <c r="Y15" s="14"/>
      <c r="Z15" s="25">
        <f>SUM(Z10:Z14)</f>
        <v>1676</v>
      </c>
      <c r="AA15" s="14"/>
    </row>
    <row r="16" spans="1:27" x14ac:dyDescent="0.2">
      <c r="A16" s="14"/>
      <c r="B16" s="48" t="s">
        <v>188</v>
      </c>
      <c r="C16" s="14"/>
      <c r="D16" s="25">
        <v>173</v>
      </c>
      <c r="E16" s="27"/>
      <c r="F16" s="25">
        <v>193</v>
      </c>
      <c r="G16" s="27"/>
      <c r="H16" s="25">
        <v>177</v>
      </c>
      <c r="I16" s="27"/>
      <c r="J16" s="25">
        <v>150</v>
      </c>
      <c r="K16" s="27"/>
      <c r="L16" s="25">
        <v>158</v>
      </c>
      <c r="M16" s="27"/>
      <c r="N16" s="25">
        <v>145</v>
      </c>
      <c r="O16" s="27"/>
      <c r="P16" s="25">
        <v>159</v>
      </c>
      <c r="Q16" s="27"/>
      <c r="R16" s="25">
        <v>165</v>
      </c>
      <c r="S16" s="14"/>
      <c r="T16" s="25">
        <v>209</v>
      </c>
      <c r="U16" s="14"/>
      <c r="V16" s="25">
        <v>179</v>
      </c>
      <c r="W16" s="14"/>
      <c r="X16" s="25">
        <v>177</v>
      </c>
      <c r="Y16" s="14"/>
      <c r="Z16" s="25">
        <v>148</v>
      </c>
      <c r="AA16" s="14"/>
    </row>
    <row r="17" spans="1:27" x14ac:dyDescent="0.2">
      <c r="A17" s="14"/>
      <c r="B17" s="48" t="s">
        <v>299</v>
      </c>
      <c r="C17" s="14"/>
      <c r="D17" s="29">
        <v>70</v>
      </c>
      <c r="E17" s="27"/>
      <c r="F17" s="29">
        <v>67</v>
      </c>
      <c r="G17" s="27"/>
      <c r="H17" s="29">
        <v>63</v>
      </c>
      <c r="I17" s="27"/>
      <c r="J17" s="29">
        <v>58</v>
      </c>
      <c r="K17" s="27"/>
      <c r="L17" s="29">
        <v>59</v>
      </c>
      <c r="M17" s="27"/>
      <c r="N17" s="29">
        <v>86</v>
      </c>
      <c r="O17" s="27"/>
      <c r="P17" s="29">
        <v>59</v>
      </c>
      <c r="Q17" s="27"/>
      <c r="R17" s="29">
        <v>70</v>
      </c>
      <c r="S17" s="14"/>
      <c r="T17" s="29">
        <v>63</v>
      </c>
      <c r="U17" s="14"/>
      <c r="V17" s="29">
        <v>85</v>
      </c>
      <c r="W17" s="14"/>
      <c r="X17" s="29">
        <v>87</v>
      </c>
      <c r="Y17" s="14"/>
      <c r="Z17" s="29">
        <v>102</v>
      </c>
      <c r="AA17" s="14"/>
    </row>
    <row r="18" spans="1:27" x14ac:dyDescent="0.2">
      <c r="A18" s="14"/>
      <c r="B18" s="50" t="s">
        <v>189</v>
      </c>
      <c r="C18" s="14"/>
      <c r="D18" s="25">
        <v>1861</v>
      </c>
      <c r="E18" s="27"/>
      <c r="F18" s="25">
        <v>1970</v>
      </c>
      <c r="G18" s="27"/>
      <c r="H18" s="25">
        <v>1949</v>
      </c>
      <c r="I18" s="27"/>
      <c r="J18" s="25">
        <v>1860</v>
      </c>
      <c r="K18" s="27"/>
      <c r="L18" s="25">
        <v>1887</v>
      </c>
      <c r="M18" s="27"/>
      <c r="N18" s="25">
        <v>1919</v>
      </c>
      <c r="O18" s="27"/>
      <c r="P18" s="25">
        <v>2005</v>
      </c>
      <c r="Q18" s="27"/>
      <c r="R18" s="25">
        <v>1908</v>
      </c>
      <c r="S18" s="14"/>
      <c r="T18" s="25">
        <v>1993</v>
      </c>
      <c r="U18" s="14"/>
      <c r="V18" s="25">
        <v>2020</v>
      </c>
      <c r="W18" s="14"/>
      <c r="X18" s="25">
        <v>2087</v>
      </c>
      <c r="Y18" s="14"/>
      <c r="Z18" s="25">
        <f>SUM(Z15:Z17)</f>
        <v>1926</v>
      </c>
      <c r="AA18" s="14"/>
    </row>
    <row r="19" spans="1:27" x14ac:dyDescent="0.2">
      <c r="A19" s="14"/>
      <c r="B19" s="48" t="s">
        <v>39</v>
      </c>
      <c r="C19" s="14"/>
      <c r="D19" s="29">
        <v>653</v>
      </c>
      <c r="E19" s="27"/>
      <c r="F19" s="29">
        <v>633</v>
      </c>
      <c r="G19" s="27"/>
      <c r="H19" s="29">
        <v>619</v>
      </c>
      <c r="I19" s="27"/>
      <c r="J19" s="29">
        <v>609</v>
      </c>
      <c r="K19" s="27"/>
      <c r="L19" s="29">
        <v>590</v>
      </c>
      <c r="M19" s="27"/>
      <c r="N19" s="29">
        <v>593</v>
      </c>
      <c r="O19" s="27"/>
      <c r="P19" s="29">
        <v>583</v>
      </c>
      <c r="Q19" s="27"/>
      <c r="R19" s="29">
        <v>573</v>
      </c>
      <c r="S19" s="14"/>
      <c r="T19" s="29">
        <v>599</v>
      </c>
      <c r="U19" s="14"/>
      <c r="V19" s="29">
        <v>636</v>
      </c>
      <c r="W19" s="14"/>
      <c r="X19" s="29">
        <v>628</v>
      </c>
      <c r="Y19" s="14"/>
      <c r="Z19" s="29">
        <v>632</v>
      </c>
      <c r="AA19" s="14"/>
    </row>
    <row r="20" spans="1:27" x14ac:dyDescent="0.2">
      <c r="A20" s="14"/>
      <c r="B20" s="50" t="s">
        <v>190</v>
      </c>
      <c r="C20" s="14"/>
      <c r="D20" s="25">
        <v>2514</v>
      </c>
      <c r="E20" s="27"/>
      <c r="F20" s="25">
        <v>2603</v>
      </c>
      <c r="G20" s="27"/>
      <c r="H20" s="25">
        <v>2568</v>
      </c>
      <c r="I20" s="27"/>
      <c r="J20" s="25">
        <v>2469</v>
      </c>
      <c r="K20" s="27"/>
      <c r="L20" s="25">
        <v>2477</v>
      </c>
      <c r="M20" s="27"/>
      <c r="N20" s="25">
        <v>2512</v>
      </c>
      <c r="O20" s="27"/>
      <c r="P20" s="25">
        <v>2588</v>
      </c>
      <c r="Q20" s="27"/>
      <c r="R20" s="25">
        <v>2481</v>
      </c>
      <c r="S20" s="14"/>
      <c r="T20" s="25">
        <v>2592</v>
      </c>
      <c r="U20" s="14"/>
      <c r="V20" s="25">
        <v>2656</v>
      </c>
      <c r="W20" s="14"/>
      <c r="X20" s="25">
        <v>2715</v>
      </c>
      <c r="Y20" s="14"/>
      <c r="Z20" s="25">
        <f>+Z18+Z19</f>
        <v>2558</v>
      </c>
      <c r="AA20" s="14"/>
    </row>
    <row r="21" spans="1:27" x14ac:dyDescent="0.2">
      <c r="A21" s="14"/>
      <c r="B21" s="16" t="s">
        <v>40</v>
      </c>
      <c r="C21" s="14"/>
      <c r="D21" s="25">
        <v>1</v>
      </c>
      <c r="E21" s="27"/>
      <c r="F21" s="25">
        <v>0</v>
      </c>
      <c r="G21" s="27"/>
      <c r="H21" s="25">
        <v>0</v>
      </c>
      <c r="I21" s="27"/>
      <c r="J21" s="25">
        <v>0</v>
      </c>
      <c r="K21" s="27"/>
      <c r="L21" s="25">
        <v>0</v>
      </c>
      <c r="M21" s="27"/>
      <c r="N21" s="25">
        <v>0</v>
      </c>
      <c r="O21" s="27"/>
      <c r="P21" s="25">
        <v>0</v>
      </c>
      <c r="Q21" s="27"/>
      <c r="R21" s="25">
        <v>0</v>
      </c>
      <c r="S21" s="14"/>
      <c r="T21" s="25">
        <v>0</v>
      </c>
      <c r="U21" s="14"/>
      <c r="V21" s="25">
        <v>0</v>
      </c>
      <c r="W21" s="14"/>
      <c r="X21" s="25">
        <v>0</v>
      </c>
      <c r="Y21" s="14"/>
      <c r="Z21" s="25">
        <v>0</v>
      </c>
      <c r="AA21" s="14"/>
    </row>
    <row r="22" spans="1:27" x14ac:dyDescent="0.2">
      <c r="A22" s="14"/>
      <c r="B22" s="16" t="s">
        <v>191</v>
      </c>
      <c r="C22" s="14"/>
      <c r="D22" s="29">
        <v>1792</v>
      </c>
      <c r="E22" s="27"/>
      <c r="F22" s="29">
        <v>1828</v>
      </c>
      <c r="G22" s="27"/>
      <c r="H22" s="29">
        <v>1764</v>
      </c>
      <c r="I22" s="27"/>
      <c r="J22" s="29">
        <v>1820</v>
      </c>
      <c r="K22" s="27"/>
      <c r="L22" s="29">
        <v>1778</v>
      </c>
      <c r="M22" s="27"/>
      <c r="N22" s="29">
        <v>1823</v>
      </c>
      <c r="O22" s="27"/>
      <c r="P22" s="29">
        <v>1831</v>
      </c>
      <c r="Q22" s="27"/>
      <c r="R22" s="29">
        <v>2509</v>
      </c>
      <c r="S22" s="14"/>
      <c r="T22" s="29">
        <v>1794</v>
      </c>
      <c r="U22" s="14"/>
      <c r="V22" s="29">
        <v>1840</v>
      </c>
      <c r="W22" s="14"/>
      <c r="X22" s="29">
        <v>1822</v>
      </c>
      <c r="Y22" s="14"/>
      <c r="Z22" s="29">
        <v>1765</v>
      </c>
      <c r="AA22" s="14"/>
    </row>
    <row r="23" spans="1:27" x14ac:dyDescent="0.2">
      <c r="A23" s="14"/>
      <c r="B23" s="50" t="s">
        <v>192</v>
      </c>
      <c r="C23" s="14"/>
      <c r="D23" s="25">
        <v>721</v>
      </c>
      <c r="E23" s="27"/>
      <c r="F23" s="25">
        <v>775</v>
      </c>
      <c r="G23" s="27"/>
      <c r="H23" s="25">
        <v>804</v>
      </c>
      <c r="I23" s="27"/>
      <c r="J23" s="25">
        <v>649</v>
      </c>
      <c r="K23" s="27"/>
      <c r="L23" s="25">
        <v>699</v>
      </c>
      <c r="M23" s="27"/>
      <c r="N23" s="25">
        <v>689</v>
      </c>
      <c r="O23" s="27"/>
      <c r="P23" s="25">
        <v>757</v>
      </c>
      <c r="Q23" s="27"/>
      <c r="R23" s="25">
        <v>-28</v>
      </c>
      <c r="S23" s="14"/>
      <c r="T23" s="25">
        <v>798</v>
      </c>
      <c r="U23" s="14"/>
      <c r="V23" s="25">
        <v>816</v>
      </c>
      <c r="W23" s="14"/>
      <c r="X23" s="25">
        <v>893</v>
      </c>
      <c r="Y23" s="14"/>
      <c r="Z23" s="25">
        <f>+Z20-Z21-Z22</f>
        <v>793</v>
      </c>
      <c r="AA23" s="14"/>
    </row>
    <row r="24" spans="1:27" x14ac:dyDescent="0.2">
      <c r="A24" s="14"/>
      <c r="B24" s="16" t="s">
        <v>42</v>
      </c>
      <c r="C24" s="14"/>
      <c r="D24" s="29">
        <v>46</v>
      </c>
      <c r="E24" s="27"/>
      <c r="F24" s="29">
        <v>55</v>
      </c>
      <c r="G24" s="27"/>
      <c r="H24" s="29">
        <v>46</v>
      </c>
      <c r="I24" s="27"/>
      <c r="J24" s="29">
        <v>47</v>
      </c>
      <c r="K24" s="27"/>
      <c r="L24" s="29">
        <v>44</v>
      </c>
      <c r="M24" s="27"/>
      <c r="N24" s="29">
        <v>44</v>
      </c>
      <c r="O24" s="27"/>
      <c r="P24" s="29">
        <v>44</v>
      </c>
      <c r="Q24" s="27"/>
      <c r="R24" s="29">
        <v>43</v>
      </c>
      <c r="S24" s="14"/>
      <c r="T24" s="29">
        <v>41</v>
      </c>
      <c r="U24" s="14"/>
      <c r="V24" s="29">
        <v>40</v>
      </c>
      <c r="W24" s="14"/>
      <c r="X24" s="29">
        <v>41</v>
      </c>
      <c r="Y24" s="14"/>
      <c r="Z24" s="29">
        <v>40</v>
      </c>
      <c r="AA24" s="14"/>
    </row>
    <row r="25" spans="1:27" x14ac:dyDescent="0.2">
      <c r="A25" s="14"/>
      <c r="B25" s="50" t="s">
        <v>182</v>
      </c>
      <c r="C25" s="14"/>
      <c r="D25" s="127">
        <v>675</v>
      </c>
      <c r="E25" s="128"/>
      <c r="F25" s="127">
        <v>720</v>
      </c>
      <c r="G25" s="128"/>
      <c r="H25" s="127">
        <v>758</v>
      </c>
      <c r="I25" s="128"/>
      <c r="J25" s="127">
        <v>602</v>
      </c>
      <c r="K25" s="128"/>
      <c r="L25" s="127">
        <v>655</v>
      </c>
      <c r="M25" s="128"/>
      <c r="N25" s="127">
        <v>645</v>
      </c>
      <c r="O25" s="128"/>
      <c r="P25" s="127">
        <v>713</v>
      </c>
      <c r="Q25" s="128"/>
      <c r="R25" s="127">
        <v>-71</v>
      </c>
      <c r="S25" s="128"/>
      <c r="T25" s="127">
        <v>757</v>
      </c>
      <c r="U25" s="128"/>
      <c r="V25" s="127">
        <v>776</v>
      </c>
      <c r="W25" s="128"/>
      <c r="X25" s="127">
        <v>852</v>
      </c>
      <c r="Y25" s="128"/>
      <c r="Z25" s="127">
        <f>+Z23-Z24</f>
        <v>753</v>
      </c>
      <c r="AA25" s="14"/>
    </row>
    <row r="26" spans="1:27" x14ac:dyDescent="0.2">
      <c r="A26" s="14"/>
      <c r="B26" s="14"/>
      <c r="C26" s="14"/>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4"/>
    </row>
    <row r="27" spans="1:27" x14ac:dyDescent="0.2">
      <c r="A27" s="14"/>
      <c r="B27" s="16" t="s">
        <v>193</v>
      </c>
      <c r="C27" s="14"/>
      <c r="D27" s="127">
        <v>26697</v>
      </c>
      <c r="E27" s="128"/>
      <c r="F27" s="127">
        <v>27814</v>
      </c>
      <c r="G27" s="128"/>
      <c r="H27" s="127">
        <v>27865</v>
      </c>
      <c r="I27" s="128"/>
      <c r="J27" s="127">
        <v>31211</v>
      </c>
      <c r="K27" s="128"/>
      <c r="L27" s="127">
        <v>31468</v>
      </c>
      <c r="M27" s="128"/>
      <c r="N27" s="127">
        <v>33115</v>
      </c>
      <c r="O27" s="128"/>
      <c r="P27" s="127">
        <v>33785</v>
      </c>
      <c r="Q27" s="128"/>
      <c r="R27" s="127">
        <v>35448</v>
      </c>
      <c r="S27" s="128"/>
      <c r="T27" s="127">
        <v>37699</v>
      </c>
      <c r="U27" s="128"/>
      <c r="V27" s="127">
        <v>38264</v>
      </c>
      <c r="W27" s="128"/>
      <c r="X27" s="127">
        <v>38025</v>
      </c>
      <c r="Y27" s="128"/>
      <c r="Z27" s="127">
        <v>36960</v>
      </c>
      <c r="AA27" s="14"/>
    </row>
    <row r="28" spans="1:27" x14ac:dyDescent="0.2">
      <c r="A28" s="14"/>
      <c r="B28" s="16" t="s">
        <v>183</v>
      </c>
      <c r="C28" s="14"/>
      <c r="D28" s="127">
        <v>240187</v>
      </c>
      <c r="E28" s="128"/>
      <c r="F28" s="127">
        <v>244802</v>
      </c>
      <c r="G28" s="128"/>
      <c r="H28" s="127">
        <v>246252</v>
      </c>
      <c r="I28" s="128"/>
      <c r="J28" s="127">
        <v>258296</v>
      </c>
      <c r="K28" s="128"/>
      <c r="L28" s="127">
        <v>258472</v>
      </c>
      <c r="M28" s="128"/>
      <c r="N28" s="127">
        <v>264228</v>
      </c>
      <c r="O28" s="128"/>
      <c r="P28" s="127">
        <v>266466</v>
      </c>
      <c r="Q28" s="128"/>
      <c r="R28" s="127">
        <v>276615</v>
      </c>
      <c r="S28" s="128"/>
      <c r="T28" s="127">
        <v>285012</v>
      </c>
      <c r="U28" s="128"/>
      <c r="V28" s="127">
        <v>290102</v>
      </c>
      <c r="W28" s="128"/>
      <c r="X28" s="127">
        <v>282159</v>
      </c>
      <c r="Y28" s="128"/>
      <c r="Z28" s="127">
        <v>278364</v>
      </c>
      <c r="AA28" s="14"/>
    </row>
    <row r="29" spans="1:27" x14ac:dyDescent="0.2">
      <c r="A29" s="14"/>
      <c r="B29" s="16" t="s">
        <v>194</v>
      </c>
      <c r="C29" s="14"/>
      <c r="D29" s="127">
        <v>200222</v>
      </c>
      <c r="E29" s="128"/>
      <c r="F29" s="127">
        <v>204499</v>
      </c>
      <c r="G29" s="128"/>
      <c r="H29" s="127">
        <v>206068</v>
      </c>
      <c r="I29" s="128"/>
      <c r="J29" s="127">
        <v>216216</v>
      </c>
      <c r="K29" s="128"/>
      <c r="L29" s="127">
        <v>214947</v>
      </c>
      <c r="M29" s="128"/>
      <c r="N29" s="127">
        <v>220701</v>
      </c>
      <c r="O29" s="128"/>
      <c r="P29" s="127">
        <v>221734</v>
      </c>
      <c r="Q29" s="128"/>
      <c r="R29" s="127">
        <v>228282</v>
      </c>
      <c r="S29" s="128"/>
      <c r="T29" s="127">
        <v>234183</v>
      </c>
      <c r="U29" s="128"/>
      <c r="V29" s="127">
        <v>237193</v>
      </c>
      <c r="W29" s="128"/>
      <c r="X29" s="127">
        <v>230153</v>
      </c>
      <c r="Y29" s="128"/>
      <c r="Z29" s="127">
        <v>226774</v>
      </c>
      <c r="AA29" s="14"/>
    </row>
    <row r="30" spans="1:27"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spans="1:27" x14ac:dyDescent="0.2">
      <c r="A31" s="14"/>
      <c r="B31" s="16" t="s">
        <v>184</v>
      </c>
      <c r="C31" s="14"/>
      <c r="D31" s="56">
        <v>0.27</v>
      </c>
      <c r="E31" s="35"/>
      <c r="F31" s="56">
        <v>0.28000000000000003</v>
      </c>
      <c r="G31" s="35"/>
      <c r="H31" s="56">
        <v>0.3</v>
      </c>
      <c r="I31" s="35"/>
      <c r="J31" s="56">
        <v>0.24</v>
      </c>
      <c r="K31" s="35"/>
      <c r="L31" s="56">
        <v>0.26</v>
      </c>
      <c r="M31" s="35"/>
      <c r="N31" s="56">
        <v>0.26</v>
      </c>
      <c r="O31" s="35"/>
      <c r="P31" s="56">
        <v>0.28000000000000003</v>
      </c>
      <c r="Q31" s="35"/>
      <c r="R31" s="56">
        <v>-0.03</v>
      </c>
      <c r="S31" s="14"/>
      <c r="T31" s="56">
        <v>0.28999999999999998</v>
      </c>
      <c r="U31" s="14"/>
      <c r="V31" s="56">
        <v>0.28999999999999998</v>
      </c>
      <c r="W31" s="14"/>
      <c r="X31" s="56">
        <v>0.31</v>
      </c>
      <c r="Y31" s="14"/>
      <c r="Z31" s="56">
        <v>0.28999999999999998</v>
      </c>
      <c r="AA31" s="14"/>
    </row>
    <row r="32" spans="1:27" x14ac:dyDescent="0.2">
      <c r="A32" s="14"/>
      <c r="B32" s="16" t="s">
        <v>195</v>
      </c>
      <c r="C32" s="14"/>
      <c r="D32" s="56">
        <v>0.28999999999999998</v>
      </c>
      <c r="E32" s="35"/>
      <c r="F32" s="56">
        <v>0.3</v>
      </c>
      <c r="G32" s="35"/>
      <c r="H32" s="56">
        <v>0.31</v>
      </c>
      <c r="I32" s="35"/>
      <c r="J32" s="56">
        <v>0.26</v>
      </c>
      <c r="K32" s="35"/>
      <c r="L32" s="56">
        <v>0.28000000000000003</v>
      </c>
      <c r="M32" s="35"/>
      <c r="N32" s="56">
        <v>0.27</v>
      </c>
      <c r="O32" s="35"/>
      <c r="P32" s="56">
        <v>0.28999999999999998</v>
      </c>
      <c r="Q32" s="35"/>
      <c r="R32" s="56">
        <v>-0.01</v>
      </c>
      <c r="S32" s="14"/>
      <c r="T32" s="56">
        <v>0.31</v>
      </c>
      <c r="U32" s="14"/>
      <c r="V32" s="56">
        <v>0.31</v>
      </c>
      <c r="W32" s="14"/>
      <c r="X32" s="56">
        <v>0.33</v>
      </c>
      <c r="Y32" s="14"/>
      <c r="Z32" s="56">
        <v>0.31</v>
      </c>
      <c r="AA32" s="14"/>
    </row>
    <row r="33" spans="1:27" x14ac:dyDescent="0.2">
      <c r="A33" s="14"/>
      <c r="B33" s="14"/>
      <c r="C33" s="14"/>
      <c r="D33" s="35"/>
      <c r="E33" s="35"/>
      <c r="F33" s="35"/>
      <c r="G33" s="35"/>
      <c r="H33" s="35"/>
      <c r="I33" s="35"/>
      <c r="J33" s="35"/>
      <c r="K33" s="35"/>
      <c r="L33" s="35"/>
      <c r="M33" s="35"/>
      <c r="N33" s="35"/>
      <c r="O33" s="35"/>
      <c r="P33" s="35"/>
      <c r="Q33" s="35"/>
      <c r="R33" s="35"/>
      <c r="S33" s="14"/>
      <c r="T33" s="35"/>
      <c r="U33" s="14"/>
      <c r="V33" s="35"/>
      <c r="W33" s="14"/>
      <c r="X33" s="35"/>
      <c r="Y33" s="14"/>
      <c r="Z33" s="35"/>
      <c r="AA33" s="14"/>
    </row>
    <row r="34" spans="1:27" ht="22.5" x14ac:dyDescent="0.2">
      <c r="A34" s="14"/>
      <c r="B34" s="16" t="s">
        <v>300</v>
      </c>
      <c r="C34" s="14"/>
      <c r="D34" s="56">
        <v>0.92</v>
      </c>
      <c r="E34" s="35"/>
      <c r="F34" s="56">
        <v>0.94</v>
      </c>
      <c r="G34" s="35"/>
      <c r="H34" s="56">
        <v>0.97</v>
      </c>
      <c r="I34" s="35"/>
      <c r="J34" s="56">
        <v>0.9</v>
      </c>
      <c r="K34" s="35"/>
      <c r="L34" s="56">
        <v>0.93</v>
      </c>
      <c r="M34" s="35"/>
      <c r="N34" s="56">
        <v>0.93</v>
      </c>
      <c r="O34" s="35"/>
      <c r="P34" s="56">
        <v>1</v>
      </c>
      <c r="Q34" s="35"/>
      <c r="R34" s="56">
        <v>0.93</v>
      </c>
      <c r="S34" s="14"/>
      <c r="T34" s="56">
        <v>0.96</v>
      </c>
      <c r="U34" s="14"/>
      <c r="V34" s="56">
        <v>0.98</v>
      </c>
      <c r="W34" s="14"/>
      <c r="X34" s="56">
        <v>1.01</v>
      </c>
      <c r="Y34" s="14"/>
      <c r="Z34" s="56">
        <v>0.96</v>
      </c>
      <c r="AA34" s="14"/>
    </row>
    <row r="35" spans="1:27"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spans="1:27" ht="22.5" x14ac:dyDescent="0.2">
      <c r="A36" s="14"/>
      <c r="B36" s="16" t="s">
        <v>301</v>
      </c>
      <c r="C36" s="14"/>
      <c r="D36" s="141">
        <v>26.3</v>
      </c>
      <c r="E36" s="142"/>
      <c r="F36" s="141">
        <v>26.2</v>
      </c>
      <c r="G36" s="142"/>
      <c r="H36" s="141">
        <v>27.4</v>
      </c>
      <c r="I36" s="142"/>
      <c r="J36" s="141">
        <v>27.6</v>
      </c>
      <c r="K36" s="142"/>
      <c r="L36" s="141">
        <v>27.9</v>
      </c>
      <c r="M36" s="142"/>
      <c r="N36" s="141">
        <v>28.5</v>
      </c>
      <c r="O36" s="142"/>
      <c r="P36" s="141">
        <v>28.3</v>
      </c>
      <c r="Q36" s="142"/>
      <c r="R36" s="141">
        <v>28.5</v>
      </c>
      <c r="S36" s="143"/>
      <c r="T36" s="141">
        <v>28.5</v>
      </c>
      <c r="U36" s="143"/>
      <c r="V36" s="141">
        <v>28.6</v>
      </c>
      <c r="W36" s="143"/>
      <c r="X36" s="141">
        <v>28.5</v>
      </c>
      <c r="Y36" s="143"/>
      <c r="Z36" s="141">
        <v>28.9</v>
      </c>
      <c r="AA36" s="71" t="s">
        <v>196</v>
      </c>
    </row>
    <row r="37" spans="1:27" x14ac:dyDescent="0.2">
      <c r="A37" s="14"/>
      <c r="B37" s="14"/>
      <c r="C37" s="14"/>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4"/>
    </row>
    <row r="38" spans="1:27" ht="22.5" x14ac:dyDescent="0.2">
      <c r="A38" s="14"/>
      <c r="B38" s="16" t="s">
        <v>289</v>
      </c>
      <c r="C38" s="14"/>
      <c r="D38" s="127">
        <v>244</v>
      </c>
      <c r="E38" s="128"/>
      <c r="F38" s="127">
        <v>255</v>
      </c>
      <c r="G38" s="128"/>
      <c r="H38" s="127">
        <v>255</v>
      </c>
      <c r="I38" s="128"/>
      <c r="J38" s="127">
        <v>235</v>
      </c>
      <c r="K38" s="128"/>
      <c r="L38" s="127">
        <v>264</v>
      </c>
      <c r="M38" s="128"/>
      <c r="N38" s="127">
        <v>280</v>
      </c>
      <c r="O38" s="128"/>
      <c r="P38" s="127">
        <v>282</v>
      </c>
      <c r="Q38" s="128"/>
      <c r="R38" s="127">
        <v>289</v>
      </c>
      <c r="S38" s="128"/>
      <c r="T38" s="127">
        <v>291</v>
      </c>
      <c r="U38" s="128"/>
      <c r="V38" s="127">
        <v>283</v>
      </c>
      <c r="W38" s="128"/>
      <c r="X38" s="127">
        <v>288</v>
      </c>
      <c r="Y38" s="128"/>
      <c r="Z38" s="127">
        <v>277</v>
      </c>
      <c r="AA38" s="14"/>
    </row>
    <row r="39" spans="1:27"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row>
    <row r="40" spans="1:27" x14ac:dyDescent="0.2">
      <c r="A40" s="14"/>
      <c r="B40" s="151" t="s">
        <v>302</v>
      </c>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row>
    <row r="41" spans="1:27" x14ac:dyDescent="0.2">
      <c r="A41" s="14"/>
      <c r="B41" s="151" t="s">
        <v>303</v>
      </c>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row>
    <row r="42" spans="1:27" ht="21.75" customHeight="1" x14ac:dyDescent="0.2">
      <c r="A42" s="14"/>
      <c r="B42" s="151" t="s">
        <v>340</v>
      </c>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row>
    <row r="43" spans="1:27" x14ac:dyDescent="0.2">
      <c r="A43" s="14"/>
      <c r="B43" s="151" t="s">
        <v>304</v>
      </c>
      <c r="C43" s="151"/>
      <c r="D43" s="151"/>
      <c r="E43" s="151"/>
      <c r="F43" s="151"/>
      <c r="G43" s="151"/>
      <c r="H43" s="151"/>
      <c r="I43" s="151"/>
      <c r="J43" s="151"/>
      <c r="K43" s="151"/>
      <c r="L43" s="151"/>
      <c r="M43" s="151"/>
      <c r="N43" s="151"/>
      <c r="O43" s="151"/>
      <c r="P43" s="151"/>
      <c r="Q43" s="151"/>
      <c r="R43" s="151"/>
      <c r="S43" s="151"/>
      <c r="T43" s="154"/>
      <c r="U43" s="153"/>
      <c r="V43" s="153"/>
      <c r="W43" s="153"/>
      <c r="X43" s="153"/>
      <c r="Y43" s="154"/>
      <c r="Z43" s="151"/>
      <c r="AA43" s="14"/>
    </row>
    <row r="44" spans="1:27" ht="31.5" customHeight="1" x14ac:dyDescent="0.2">
      <c r="A44" s="14"/>
      <c r="B44" s="151" t="s">
        <v>305</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row>
    <row r="45" spans="1:27"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spans="1:27"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spans="1:27"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spans="1:27"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spans="1:27"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spans="1:27"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spans="1:27"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spans="1:27"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spans="1:27"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spans="1:27"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spans="1:27"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spans="1:27"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spans="1:27"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spans="1:27"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spans="1:27"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spans="1:27"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spans="1:27"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spans="1:27"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spans="1:27"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spans="1:27"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spans="1:27"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spans="1:27"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spans="1:27"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spans="1:27"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spans="1:27"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spans="1:27"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spans="1:27"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spans="1:27"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spans="1:27"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spans="1:27"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spans="1:27"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spans="1:27"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spans="1:27"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spans="1:27"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spans="1:27"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spans="1:27"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spans="1:27"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spans="1:27"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spans="1:27"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spans="1:27"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spans="1:27"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spans="1:27"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spans="1:27"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spans="1:27"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spans="1:27"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spans="1:27"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spans="1:27"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spans="1:27"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spans="1:27"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spans="1:27"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spans="1:27"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spans="1:27" x14ac:dyDescent="0.2">
      <c r="Z96" s="14"/>
    </row>
  </sheetData>
  <mergeCells count="8">
    <mergeCell ref="B42:AA42"/>
    <mergeCell ref="B43:Z43"/>
    <mergeCell ref="B44:AA44"/>
    <mergeCell ref="D6:J6"/>
    <mergeCell ref="L6:R6"/>
    <mergeCell ref="T6:Z6"/>
    <mergeCell ref="B40:AA40"/>
    <mergeCell ref="B41:AA41"/>
  </mergeCells>
  <pageMargins left="0.7" right="0.7" top="0.75" bottom="0.75" header="0.3" footer="0.3"/>
  <pageSetup scale="67"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6"/>
  <sheetViews>
    <sheetView workbookViewId="0">
      <selection activeCell="A18" sqref="A18"/>
    </sheetView>
  </sheetViews>
  <sheetFormatPr defaultColWidth="21.5" defaultRowHeight="11.25" x14ac:dyDescent="0.2"/>
  <cols>
    <col min="1" max="1" width="56.1640625" style="16" customWidth="1"/>
    <col min="2" max="2" width="0.6640625" style="16" customWidth="1"/>
    <col min="3" max="3" width="10.6640625" style="16" customWidth="1"/>
    <col min="4" max="4" width="0.6640625" style="16" customWidth="1"/>
    <col min="5" max="5" width="10.6640625" style="16" customWidth="1"/>
    <col min="6" max="6" width="0.6640625" style="16" customWidth="1"/>
    <col min="7" max="7" width="10.6640625" style="16" customWidth="1"/>
    <col min="8" max="8" width="0.6640625" style="16" customWidth="1"/>
    <col min="9" max="9" width="10.6640625" style="16" customWidth="1"/>
    <col min="10" max="10" width="0.6640625" style="16" customWidth="1"/>
    <col min="11" max="11" width="10.6640625" style="16" customWidth="1"/>
    <col min="12" max="12" width="0.6640625" style="16" customWidth="1"/>
    <col min="13" max="13" width="10.6640625" style="16" customWidth="1"/>
    <col min="14" max="14" width="0.6640625" style="16" customWidth="1"/>
    <col min="15" max="15" width="10.6640625" style="16" customWidth="1"/>
    <col min="16" max="16" width="0.6640625" style="16" customWidth="1"/>
    <col min="17" max="17" width="10.6640625" style="16" customWidth="1"/>
    <col min="18" max="18" width="1" style="16" customWidth="1"/>
    <col min="19" max="19" width="10.6640625" style="16" customWidth="1"/>
    <col min="20" max="20" width="0.6640625" style="16" customWidth="1"/>
    <col min="21" max="21" width="10.6640625" style="16" customWidth="1"/>
    <col min="22" max="22" width="0.6640625" style="16" customWidth="1"/>
    <col min="23" max="23" width="10.6640625" style="16" customWidth="1"/>
    <col min="24" max="24" width="0.6640625" style="16" customWidth="1"/>
    <col min="25" max="25" width="10.6640625" style="16" customWidth="1"/>
    <col min="26" max="26" width="0.6640625" style="16" customWidth="1"/>
    <col min="27" max="27" width="10.1640625" style="16" customWidth="1"/>
    <col min="28" max="16384" width="21.5" style="16"/>
  </cols>
  <sheetData>
    <row r="1" spans="1:26" x14ac:dyDescent="0.2">
      <c r="A1" s="15" t="s">
        <v>21</v>
      </c>
      <c r="B1" s="14"/>
      <c r="C1" s="14"/>
      <c r="D1" s="14"/>
      <c r="E1" s="14"/>
      <c r="F1" s="14"/>
      <c r="G1" s="14"/>
      <c r="H1" s="14"/>
      <c r="I1" s="14"/>
      <c r="J1" s="14"/>
      <c r="K1" s="14"/>
      <c r="L1" s="14"/>
      <c r="M1" s="14"/>
      <c r="N1" s="14"/>
      <c r="O1" s="14"/>
      <c r="P1" s="14"/>
      <c r="Q1" s="14"/>
      <c r="R1" s="14"/>
      <c r="S1" s="14"/>
      <c r="T1" s="14"/>
      <c r="U1" s="14"/>
      <c r="V1" s="14"/>
      <c r="W1" s="14"/>
      <c r="X1" s="14"/>
      <c r="Y1" s="14"/>
      <c r="Z1" s="14"/>
    </row>
    <row r="2" spans="1:26" x14ac:dyDescent="0.2">
      <c r="A2" s="15" t="s">
        <v>197</v>
      </c>
      <c r="B2" s="14"/>
      <c r="C2" s="14"/>
      <c r="D2" s="14"/>
      <c r="E2" s="14"/>
      <c r="F2" s="14"/>
      <c r="G2" s="14"/>
      <c r="H2" s="14"/>
      <c r="I2" s="14"/>
      <c r="J2" s="14"/>
      <c r="K2" s="14"/>
      <c r="L2" s="14"/>
      <c r="M2" s="14"/>
      <c r="N2" s="14"/>
      <c r="O2" s="14"/>
      <c r="P2" s="14"/>
      <c r="Q2" s="14"/>
      <c r="R2" s="14"/>
      <c r="S2" s="14"/>
      <c r="T2" s="14"/>
      <c r="U2" s="14"/>
      <c r="V2" s="14"/>
      <c r="W2" s="14"/>
      <c r="X2" s="14"/>
      <c r="Y2" s="14"/>
      <c r="Z2" s="14"/>
    </row>
    <row r="3" spans="1:26" x14ac:dyDescent="0.2">
      <c r="A3" s="14"/>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x14ac:dyDescent="0.2">
      <c r="A5" s="14"/>
      <c r="B5" s="14"/>
      <c r="C5" s="14"/>
      <c r="D5" s="14"/>
      <c r="E5" s="14"/>
      <c r="F5" s="14"/>
      <c r="G5" s="14"/>
      <c r="H5" s="14"/>
      <c r="I5" s="14"/>
      <c r="J5" s="14"/>
      <c r="K5" s="14"/>
      <c r="L5" s="14"/>
      <c r="M5" s="14"/>
      <c r="N5" s="14"/>
      <c r="O5" s="14"/>
      <c r="P5" s="14"/>
      <c r="Q5" s="14"/>
      <c r="R5" s="14"/>
      <c r="S5" s="14"/>
      <c r="T5" s="14"/>
      <c r="U5" s="14"/>
      <c r="V5" s="14"/>
      <c r="W5" s="14"/>
      <c r="X5" s="14"/>
      <c r="Y5" s="14"/>
      <c r="Z5" s="14"/>
    </row>
    <row r="6" spans="1:26" s="15" customFormat="1" x14ac:dyDescent="0.2">
      <c r="A6" s="13"/>
      <c r="B6" s="13"/>
      <c r="C6" s="159" t="s">
        <v>337</v>
      </c>
      <c r="D6" s="149"/>
      <c r="E6" s="149"/>
      <c r="F6" s="149"/>
      <c r="G6" s="149"/>
      <c r="H6" s="149"/>
      <c r="I6" s="149"/>
      <c r="J6" s="13"/>
      <c r="K6" s="148">
        <v>2014</v>
      </c>
      <c r="L6" s="149"/>
      <c r="M6" s="149"/>
      <c r="N6" s="149"/>
      <c r="O6" s="149"/>
      <c r="P6" s="149"/>
      <c r="Q6" s="149"/>
      <c r="S6" s="159" t="s">
        <v>119</v>
      </c>
      <c r="T6" s="159" t="s">
        <v>120</v>
      </c>
      <c r="U6" s="159" t="s">
        <v>120</v>
      </c>
      <c r="V6" s="159" t="s">
        <v>120</v>
      </c>
      <c r="W6" s="159" t="s">
        <v>120</v>
      </c>
      <c r="X6" s="149"/>
      <c r="Y6" s="166" t="s">
        <v>120</v>
      </c>
      <c r="Z6" s="13"/>
    </row>
    <row r="7" spans="1:26" s="15" customFormat="1" x14ac:dyDescent="0.2">
      <c r="A7" s="98" t="s">
        <v>57</v>
      </c>
      <c r="B7" s="13"/>
      <c r="C7" s="99" t="s">
        <v>24</v>
      </c>
      <c r="D7" s="97"/>
      <c r="E7" s="99" t="s">
        <v>25</v>
      </c>
      <c r="F7" s="97"/>
      <c r="G7" s="99" t="s">
        <v>26</v>
      </c>
      <c r="H7" s="97"/>
      <c r="I7" s="99" t="s">
        <v>27</v>
      </c>
      <c r="J7" s="97"/>
      <c r="K7" s="99" t="s">
        <v>24</v>
      </c>
      <c r="L7" s="97"/>
      <c r="M7" s="99" t="s">
        <v>25</v>
      </c>
      <c r="N7" s="97"/>
      <c r="O7" s="99" t="s">
        <v>26</v>
      </c>
      <c r="P7" s="97"/>
      <c r="Q7" s="100" t="s">
        <v>27</v>
      </c>
      <c r="R7" s="97"/>
      <c r="S7" s="99" t="s">
        <v>24</v>
      </c>
      <c r="T7" s="97"/>
      <c r="U7" s="100" t="s">
        <v>25</v>
      </c>
      <c r="V7" s="97"/>
      <c r="W7" s="99" t="s">
        <v>26</v>
      </c>
      <c r="X7" s="97"/>
      <c r="Y7" s="99" t="s">
        <v>27</v>
      </c>
      <c r="Z7" s="13"/>
    </row>
    <row r="8" spans="1:26" x14ac:dyDescent="0.2">
      <c r="A8" s="14"/>
      <c r="B8" s="14"/>
      <c r="C8" s="14"/>
      <c r="D8" s="14"/>
      <c r="E8" s="14"/>
      <c r="F8" s="14"/>
      <c r="G8" s="14"/>
      <c r="H8" s="14"/>
      <c r="I8" s="14"/>
      <c r="J8" s="14"/>
      <c r="K8" s="14"/>
      <c r="L8" s="14"/>
      <c r="M8" s="14"/>
      <c r="N8" s="14"/>
      <c r="O8" s="14"/>
      <c r="P8" s="14"/>
      <c r="Q8" s="14"/>
      <c r="R8" s="14"/>
      <c r="S8" s="14"/>
      <c r="T8" s="14"/>
      <c r="U8" s="14"/>
      <c r="V8" s="14"/>
      <c r="W8" s="14"/>
      <c r="X8" s="14"/>
      <c r="Y8" s="14"/>
      <c r="Z8" s="14"/>
    </row>
    <row r="9" spans="1:26" x14ac:dyDescent="0.2">
      <c r="A9" s="16" t="s">
        <v>28</v>
      </c>
      <c r="B9" s="14"/>
      <c r="C9" s="14"/>
      <c r="D9" s="14"/>
      <c r="E9" s="14"/>
      <c r="F9" s="14"/>
      <c r="G9" s="14"/>
      <c r="H9" s="14"/>
      <c r="I9" s="14"/>
      <c r="J9" s="14"/>
      <c r="K9" s="14"/>
      <c r="L9" s="14"/>
      <c r="M9" s="14"/>
      <c r="N9" s="14"/>
      <c r="O9" s="14"/>
      <c r="P9" s="14"/>
      <c r="Q9" s="14"/>
      <c r="R9" s="14"/>
      <c r="S9" s="14"/>
      <c r="T9" s="14"/>
      <c r="U9" s="14"/>
      <c r="V9" s="14"/>
      <c r="W9" s="14"/>
      <c r="X9" s="14"/>
      <c r="Y9" s="14"/>
      <c r="Z9" s="14"/>
    </row>
    <row r="10" spans="1:26" x14ac:dyDescent="0.2">
      <c r="A10" s="49" t="s">
        <v>294</v>
      </c>
      <c r="B10" s="14"/>
      <c r="C10" s="127">
        <v>168</v>
      </c>
      <c r="D10" s="128"/>
      <c r="E10" s="127">
        <v>361</v>
      </c>
      <c r="F10" s="128"/>
      <c r="G10" s="127">
        <v>186</v>
      </c>
      <c r="H10" s="128"/>
      <c r="I10" s="127">
        <v>-4</v>
      </c>
      <c r="J10" s="128"/>
      <c r="K10" s="127">
        <v>127</v>
      </c>
      <c r="L10" s="128"/>
      <c r="M10" s="127">
        <v>135</v>
      </c>
      <c r="N10" s="128"/>
      <c r="O10" s="127">
        <v>942</v>
      </c>
      <c r="P10" s="128"/>
      <c r="Q10" s="127">
        <v>133</v>
      </c>
      <c r="R10" s="128"/>
      <c r="S10" s="127">
        <v>117</v>
      </c>
      <c r="T10" s="128"/>
      <c r="U10" s="127">
        <v>137</v>
      </c>
      <c r="V10" s="128"/>
      <c r="W10" s="127">
        <v>103</v>
      </c>
      <c r="X10" s="128"/>
      <c r="Y10" s="127">
        <v>117</v>
      </c>
      <c r="Z10" s="14"/>
    </row>
    <row r="11" spans="1:26" x14ac:dyDescent="0.2">
      <c r="A11" s="49" t="s">
        <v>39</v>
      </c>
      <c r="B11" s="14"/>
      <c r="C11" s="29">
        <v>3</v>
      </c>
      <c r="D11" s="27"/>
      <c r="E11" s="29">
        <v>62</v>
      </c>
      <c r="F11" s="27"/>
      <c r="G11" s="29">
        <v>86</v>
      </c>
      <c r="H11" s="27"/>
      <c r="I11" s="29">
        <v>84</v>
      </c>
      <c r="J11" s="27"/>
      <c r="K11" s="29">
        <v>68</v>
      </c>
      <c r="L11" s="27"/>
      <c r="M11" s="29">
        <v>60</v>
      </c>
      <c r="N11" s="27"/>
      <c r="O11" s="29">
        <v>69</v>
      </c>
      <c r="P11" s="27"/>
      <c r="Q11" s="29">
        <v>70</v>
      </c>
      <c r="R11" s="14"/>
      <c r="S11" s="29">
        <v>55</v>
      </c>
      <c r="T11" s="14"/>
      <c r="U11" s="29">
        <v>65</v>
      </c>
      <c r="V11" s="14"/>
      <c r="W11" s="29">
        <v>48</v>
      </c>
      <c r="X11" s="14"/>
      <c r="Y11" s="29">
        <v>44</v>
      </c>
      <c r="Z11" s="14"/>
    </row>
    <row r="12" spans="1:26" x14ac:dyDescent="0.2">
      <c r="A12" s="16" t="s">
        <v>295</v>
      </c>
      <c r="B12" s="14"/>
      <c r="C12" s="25">
        <v>171</v>
      </c>
      <c r="D12" s="27"/>
      <c r="E12" s="25">
        <v>423</v>
      </c>
      <c r="F12" s="27"/>
      <c r="G12" s="25">
        <v>272</v>
      </c>
      <c r="H12" s="27"/>
      <c r="I12" s="25">
        <v>80</v>
      </c>
      <c r="J12" s="27"/>
      <c r="K12" s="25">
        <v>195</v>
      </c>
      <c r="L12" s="27"/>
      <c r="M12" s="25">
        <v>195</v>
      </c>
      <c r="N12" s="27"/>
      <c r="O12" s="25">
        <v>1011</v>
      </c>
      <c r="P12" s="27"/>
      <c r="Q12" s="25">
        <v>203</v>
      </c>
      <c r="R12" s="14"/>
      <c r="S12" s="25">
        <v>172</v>
      </c>
      <c r="T12" s="14"/>
      <c r="U12" s="25">
        <v>202</v>
      </c>
      <c r="V12" s="14"/>
      <c r="W12" s="25">
        <v>151</v>
      </c>
      <c r="X12" s="14"/>
      <c r="Y12" s="25">
        <f>+Y10+Y11</f>
        <v>161</v>
      </c>
      <c r="Z12" s="14"/>
    </row>
    <row r="13" spans="1:26" x14ac:dyDescent="0.2">
      <c r="A13" s="16" t="s">
        <v>198</v>
      </c>
      <c r="B13" s="14"/>
      <c r="C13" s="25">
        <v>-25</v>
      </c>
      <c r="D13" s="27"/>
      <c r="E13" s="25">
        <v>-19</v>
      </c>
      <c r="F13" s="27"/>
      <c r="G13" s="25">
        <v>2</v>
      </c>
      <c r="H13" s="27"/>
      <c r="I13" s="25">
        <v>6</v>
      </c>
      <c r="J13" s="27"/>
      <c r="K13" s="25">
        <v>-18</v>
      </c>
      <c r="L13" s="27"/>
      <c r="M13" s="25">
        <v>-12</v>
      </c>
      <c r="N13" s="27"/>
      <c r="O13" s="25">
        <v>-19</v>
      </c>
      <c r="P13" s="27"/>
      <c r="Q13" s="25">
        <v>1</v>
      </c>
      <c r="R13" s="14"/>
      <c r="S13" s="25">
        <v>2</v>
      </c>
      <c r="T13" s="14"/>
      <c r="U13" s="25">
        <v>-6</v>
      </c>
      <c r="V13" s="14"/>
      <c r="W13" s="25">
        <v>1</v>
      </c>
      <c r="X13" s="14"/>
      <c r="Y13" s="25">
        <v>163</v>
      </c>
      <c r="Z13" s="14"/>
    </row>
    <row r="14" spans="1:26" ht="22.5" x14ac:dyDescent="0.2">
      <c r="A14" s="16" t="s">
        <v>199</v>
      </c>
      <c r="B14" s="14"/>
      <c r="C14" s="29">
        <v>260</v>
      </c>
      <c r="D14" s="27"/>
      <c r="E14" s="29">
        <v>245</v>
      </c>
      <c r="F14" s="27"/>
      <c r="G14" s="29">
        <v>243</v>
      </c>
      <c r="H14" s="27"/>
      <c r="I14" s="29">
        <v>217</v>
      </c>
      <c r="J14" s="27"/>
      <c r="K14" s="29">
        <v>208</v>
      </c>
      <c r="L14" s="27"/>
      <c r="M14" s="29">
        <v>106</v>
      </c>
      <c r="N14" s="27"/>
      <c r="O14" s="29">
        <v>290</v>
      </c>
      <c r="P14" s="27"/>
      <c r="Q14" s="29">
        <v>226</v>
      </c>
      <c r="R14" s="14"/>
      <c r="S14" s="29">
        <v>134</v>
      </c>
      <c r="T14" s="14"/>
      <c r="U14" s="29">
        <v>110</v>
      </c>
      <c r="V14" s="14"/>
      <c r="W14" s="29">
        <v>125</v>
      </c>
      <c r="X14" s="14"/>
      <c r="Y14" s="29">
        <v>174</v>
      </c>
      <c r="Z14" s="14"/>
    </row>
    <row r="15" spans="1:26" ht="22.5" x14ac:dyDescent="0.2">
      <c r="A15" s="16" t="s">
        <v>296</v>
      </c>
      <c r="B15" s="14"/>
      <c r="C15" s="127">
        <v>-64</v>
      </c>
      <c r="D15" s="128"/>
      <c r="E15" s="127">
        <v>197</v>
      </c>
      <c r="F15" s="128"/>
      <c r="G15" s="127">
        <v>27</v>
      </c>
      <c r="H15" s="128"/>
      <c r="I15" s="127">
        <v>-143</v>
      </c>
      <c r="J15" s="128"/>
      <c r="K15" s="127">
        <v>5</v>
      </c>
      <c r="L15" s="128"/>
      <c r="M15" s="127">
        <v>101</v>
      </c>
      <c r="N15" s="128"/>
      <c r="O15" s="127">
        <v>740</v>
      </c>
      <c r="P15" s="128"/>
      <c r="Q15" s="127">
        <v>-24</v>
      </c>
      <c r="R15" s="128"/>
      <c r="S15" s="127">
        <v>36</v>
      </c>
      <c r="T15" s="128"/>
      <c r="U15" s="127">
        <v>98</v>
      </c>
      <c r="V15" s="128"/>
      <c r="W15" s="127">
        <v>25</v>
      </c>
      <c r="X15" s="128"/>
      <c r="Y15" s="127">
        <f>+Y12-Y13-Y14</f>
        <v>-176</v>
      </c>
      <c r="Z15" s="14"/>
    </row>
    <row r="16" spans="1:26" x14ac:dyDescent="0.2">
      <c r="A16" s="49" t="s">
        <v>200</v>
      </c>
      <c r="B16" s="14"/>
      <c r="C16" s="25">
        <v>2</v>
      </c>
      <c r="D16" s="27"/>
      <c r="E16" s="25">
        <v>1</v>
      </c>
      <c r="F16" s="27"/>
      <c r="G16" s="25">
        <v>1</v>
      </c>
      <c r="H16" s="27"/>
      <c r="I16" s="25">
        <v>1</v>
      </c>
      <c r="J16" s="27"/>
      <c r="K16" s="25">
        <v>1</v>
      </c>
      <c r="L16" s="27"/>
      <c r="M16" s="25">
        <v>1</v>
      </c>
      <c r="N16" s="27"/>
      <c r="O16" s="25">
        <v>2</v>
      </c>
      <c r="P16" s="27"/>
      <c r="Q16" s="25">
        <v>1</v>
      </c>
      <c r="R16" s="14"/>
      <c r="S16" s="25">
        <v>1</v>
      </c>
      <c r="T16" s="14"/>
      <c r="U16" s="25">
        <v>0</v>
      </c>
      <c r="V16" s="14"/>
      <c r="W16" s="25">
        <v>1</v>
      </c>
      <c r="X16" s="14"/>
      <c r="Y16" s="25">
        <v>0</v>
      </c>
      <c r="Z16" s="14"/>
    </row>
    <row r="17" spans="1:26" x14ac:dyDescent="0.2">
      <c r="A17" s="49" t="s">
        <v>201</v>
      </c>
      <c r="B17" s="14"/>
      <c r="C17" s="29">
        <v>5</v>
      </c>
      <c r="D17" s="27"/>
      <c r="E17" s="29">
        <v>3</v>
      </c>
      <c r="F17" s="27"/>
      <c r="G17" s="29">
        <v>14</v>
      </c>
      <c r="H17" s="27"/>
      <c r="I17" s="29">
        <v>13</v>
      </c>
      <c r="J17" s="27"/>
      <c r="K17" s="29">
        <v>0</v>
      </c>
      <c r="L17" s="27"/>
      <c r="M17" s="29">
        <v>120</v>
      </c>
      <c r="N17" s="27"/>
      <c r="O17" s="29">
        <v>57</v>
      </c>
      <c r="P17" s="27"/>
      <c r="Q17" s="29">
        <v>0</v>
      </c>
      <c r="R17" s="14"/>
      <c r="S17" s="29">
        <v>-4</v>
      </c>
      <c r="T17" s="14"/>
      <c r="U17" s="29">
        <v>8</v>
      </c>
      <c r="V17" s="14"/>
      <c r="W17" s="29">
        <v>-2</v>
      </c>
      <c r="X17" s="14"/>
      <c r="Y17" s="29">
        <v>-4</v>
      </c>
      <c r="Z17" s="14"/>
    </row>
    <row r="18" spans="1:26" x14ac:dyDescent="0.2">
      <c r="A18" s="16" t="s">
        <v>297</v>
      </c>
      <c r="B18" s="14"/>
      <c r="C18" s="127">
        <v>-71</v>
      </c>
      <c r="D18" s="128"/>
      <c r="E18" s="127">
        <v>193</v>
      </c>
      <c r="F18" s="128"/>
      <c r="G18" s="127">
        <v>12</v>
      </c>
      <c r="H18" s="128"/>
      <c r="I18" s="127">
        <v>-157</v>
      </c>
      <c r="J18" s="128"/>
      <c r="K18" s="127">
        <v>4</v>
      </c>
      <c r="L18" s="128"/>
      <c r="M18" s="127">
        <v>-20</v>
      </c>
      <c r="N18" s="128"/>
      <c r="O18" s="127">
        <v>681</v>
      </c>
      <c r="P18" s="128"/>
      <c r="Q18" s="127">
        <v>-25</v>
      </c>
      <c r="R18" s="128"/>
      <c r="S18" s="127">
        <v>39</v>
      </c>
      <c r="T18" s="128"/>
      <c r="U18" s="127">
        <v>90</v>
      </c>
      <c r="V18" s="128"/>
      <c r="W18" s="127">
        <v>26</v>
      </c>
      <c r="X18" s="128"/>
      <c r="Y18" s="127">
        <f>+Y15-Y16-Y17</f>
        <v>-172</v>
      </c>
      <c r="Z18" s="14"/>
    </row>
    <row r="19" spans="1:26" x14ac:dyDescent="0.2">
      <c r="A19" s="14"/>
      <c r="B19" s="14"/>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4"/>
    </row>
    <row r="20" spans="1:26" x14ac:dyDescent="0.2">
      <c r="A20" s="16" t="s">
        <v>202</v>
      </c>
      <c r="B20" s="14"/>
      <c r="C20" s="127">
        <v>10610</v>
      </c>
      <c r="D20" s="128"/>
      <c r="E20" s="127">
        <v>10846</v>
      </c>
      <c r="F20" s="128"/>
      <c r="G20" s="127">
        <v>10938</v>
      </c>
      <c r="H20" s="128"/>
      <c r="I20" s="127">
        <v>9802</v>
      </c>
      <c r="J20" s="128"/>
      <c r="K20" s="127">
        <v>10104</v>
      </c>
      <c r="L20" s="128"/>
      <c r="M20" s="127">
        <v>9962</v>
      </c>
      <c r="N20" s="128"/>
      <c r="O20" s="127">
        <v>10278</v>
      </c>
      <c r="P20" s="128"/>
      <c r="Q20" s="127">
        <v>10272</v>
      </c>
      <c r="R20" s="128"/>
      <c r="S20" s="127">
        <v>8602</v>
      </c>
      <c r="T20" s="128"/>
      <c r="U20" s="127">
        <v>10514</v>
      </c>
      <c r="V20" s="128"/>
      <c r="W20" s="127">
        <v>10853</v>
      </c>
      <c r="X20" s="128"/>
      <c r="Y20" s="127">
        <v>11557</v>
      </c>
      <c r="Z20" s="14"/>
    </row>
    <row r="21" spans="1:26" x14ac:dyDescent="0.2">
      <c r="A21" s="16" t="s">
        <v>203</v>
      </c>
      <c r="B21" s="14"/>
      <c r="C21" s="127">
        <v>54862</v>
      </c>
      <c r="D21" s="128"/>
      <c r="E21" s="127">
        <v>54825</v>
      </c>
      <c r="F21" s="128"/>
      <c r="G21" s="127">
        <v>56931</v>
      </c>
      <c r="H21" s="128"/>
      <c r="I21" s="127">
        <v>59171</v>
      </c>
      <c r="J21" s="128"/>
      <c r="K21" s="127">
        <v>57187</v>
      </c>
      <c r="L21" s="128"/>
      <c r="M21" s="127">
        <v>67365</v>
      </c>
      <c r="N21" s="128"/>
      <c r="O21" s="127">
        <v>77401</v>
      </c>
      <c r="P21" s="128"/>
      <c r="Q21" s="127">
        <v>71454</v>
      </c>
      <c r="R21" s="128"/>
      <c r="S21" s="127">
        <v>52038</v>
      </c>
      <c r="T21" s="128"/>
      <c r="U21" s="127">
        <v>57763</v>
      </c>
      <c r="V21" s="128"/>
      <c r="W21" s="127">
        <v>60334</v>
      </c>
      <c r="X21" s="128"/>
      <c r="Y21" s="127">
        <v>59244</v>
      </c>
      <c r="Z21" s="14"/>
    </row>
    <row r="22" spans="1:26"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x14ac:dyDescent="0.2">
      <c r="A23" s="151" t="s">
        <v>298</v>
      </c>
      <c r="B23" s="154"/>
      <c r="C23" s="154"/>
      <c r="D23" s="154"/>
      <c r="E23" s="154"/>
      <c r="F23" s="154"/>
      <c r="G23" s="154"/>
      <c r="H23" s="154"/>
      <c r="I23" s="154"/>
      <c r="J23" s="154"/>
      <c r="K23" s="154"/>
      <c r="L23" s="154"/>
      <c r="M23" s="154"/>
      <c r="N23" s="154"/>
      <c r="O23" s="154"/>
      <c r="P23" s="154"/>
      <c r="Q23" s="154"/>
      <c r="R23" s="154"/>
      <c r="S23" s="154"/>
      <c r="T23" s="153"/>
      <c r="U23" s="153"/>
      <c r="V23" s="153"/>
      <c r="W23" s="153"/>
      <c r="X23" s="154"/>
      <c r="Y23" s="154"/>
      <c r="Z23" s="14"/>
    </row>
    <row r="24" spans="1:26"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row>
    <row r="26" spans="1:26"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row>
  </sheetData>
  <mergeCells count="4">
    <mergeCell ref="C6:I6"/>
    <mergeCell ref="K6:Q6"/>
    <mergeCell ref="S6:Y6"/>
    <mergeCell ref="A23:Y23"/>
  </mergeCells>
  <pageMargins left="0.7" right="0.7" top="0.75" bottom="0.75" header="0.3" footer="0.3"/>
  <pageSetup scale="70"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8"/>
  <sheetViews>
    <sheetView topLeftCell="B28" zoomScaleNormal="100" workbookViewId="0">
      <selection activeCell="A18" sqref="A18"/>
    </sheetView>
  </sheetViews>
  <sheetFormatPr defaultColWidth="21.5" defaultRowHeight="11.25" x14ac:dyDescent="0.2"/>
  <cols>
    <col min="1" max="1" width="15.33203125" style="16" hidden="1" customWidth="1"/>
    <col min="2" max="2" width="58.5" style="16" customWidth="1"/>
    <col min="3" max="3" width="0.6640625" style="16" customWidth="1"/>
    <col min="4" max="4" width="10.5" style="16" customWidth="1"/>
    <col min="5" max="5" width="0.6640625" style="16" customWidth="1"/>
    <col min="6" max="6" width="10.5" style="16" customWidth="1"/>
    <col min="7" max="7" width="0.6640625" style="16" customWidth="1"/>
    <col min="8" max="8" width="10.5" style="16" customWidth="1"/>
    <col min="9" max="9" width="0.6640625" style="16" customWidth="1"/>
    <col min="10" max="10" width="10.5" style="16" customWidth="1"/>
    <col min="11" max="11" width="0.6640625" style="16" customWidth="1"/>
    <col min="12" max="12" width="10.5" style="16" customWidth="1"/>
    <col min="13" max="13" width="0.6640625" style="16" customWidth="1"/>
    <col min="14" max="14" width="10.5" style="16" customWidth="1"/>
    <col min="15" max="15" width="0.6640625" style="16" customWidth="1"/>
    <col min="16" max="16" width="10.5" style="16" customWidth="1"/>
    <col min="17" max="17" width="3.5" style="16" customWidth="1"/>
    <col min="18" max="18" width="10.5" style="16" customWidth="1"/>
    <col min="19" max="19" width="6.6640625" style="16" customWidth="1"/>
    <col min="20" max="20" width="10.5" style="16" customWidth="1"/>
    <col min="21" max="21" width="6.6640625" style="16" customWidth="1"/>
    <col min="22" max="22" width="10.5" style="16" customWidth="1"/>
    <col min="23" max="23" width="6.6640625" style="16" customWidth="1"/>
    <col min="24" max="24" width="10.5" style="16" customWidth="1"/>
    <col min="25" max="25" width="6.6640625" style="16" customWidth="1"/>
    <col min="26" max="26" width="10.5" style="16" customWidth="1"/>
    <col min="27" max="27" width="6.6640625" style="16" customWidth="1"/>
    <col min="28" max="16384" width="21.5" style="16"/>
  </cols>
  <sheetData>
    <row r="1" spans="1:27" s="15" customFormat="1" x14ac:dyDescent="0.2">
      <c r="A1" s="13"/>
      <c r="B1" s="15" t="s">
        <v>21</v>
      </c>
      <c r="C1" s="13"/>
      <c r="D1" s="13"/>
      <c r="E1" s="13"/>
      <c r="F1" s="13"/>
      <c r="G1" s="13"/>
      <c r="H1" s="13"/>
      <c r="I1" s="13"/>
      <c r="J1" s="13"/>
      <c r="K1" s="13"/>
      <c r="L1" s="13"/>
      <c r="M1" s="13"/>
      <c r="N1" s="13"/>
      <c r="O1" s="13"/>
      <c r="P1" s="13"/>
      <c r="Q1" s="75"/>
      <c r="R1" s="13"/>
      <c r="S1" s="75"/>
      <c r="T1" s="13"/>
      <c r="U1" s="75"/>
      <c r="V1" s="116"/>
      <c r="W1" s="75"/>
      <c r="X1" s="116"/>
      <c r="Y1" s="75"/>
      <c r="Z1" s="116"/>
      <c r="AA1" s="75"/>
    </row>
    <row r="2" spans="1:27" s="15" customFormat="1" x14ac:dyDescent="0.2">
      <c r="A2" s="13"/>
      <c r="B2" s="15" t="s">
        <v>204</v>
      </c>
      <c r="C2" s="13"/>
      <c r="D2" s="13"/>
      <c r="E2" s="13"/>
      <c r="F2" s="13"/>
      <c r="G2" s="13"/>
      <c r="H2" s="13"/>
      <c r="I2" s="13"/>
      <c r="J2" s="13"/>
      <c r="K2" s="13"/>
      <c r="L2" s="13"/>
      <c r="M2" s="13"/>
      <c r="N2" s="13"/>
      <c r="O2" s="13"/>
      <c r="P2" s="13"/>
      <c r="Q2" s="75"/>
      <c r="R2" s="13"/>
      <c r="S2" s="75"/>
      <c r="T2" s="13"/>
      <c r="U2" s="75"/>
      <c r="V2" s="116"/>
      <c r="W2" s="75"/>
      <c r="X2" s="116"/>
      <c r="Y2" s="75"/>
      <c r="Z2" s="116"/>
      <c r="AA2" s="75"/>
    </row>
    <row r="3" spans="1:27" s="15" customFormat="1" x14ac:dyDescent="0.2">
      <c r="A3" s="13"/>
      <c r="B3" s="13"/>
      <c r="C3" s="13"/>
      <c r="D3" s="168" t="s">
        <v>205</v>
      </c>
      <c r="E3" s="169"/>
      <c r="F3" s="169"/>
      <c r="G3" s="165"/>
      <c r="H3" s="170"/>
      <c r="I3" s="13"/>
      <c r="J3" s="168" t="s">
        <v>206</v>
      </c>
      <c r="K3" s="169"/>
      <c r="L3" s="169"/>
      <c r="M3" s="165"/>
      <c r="N3" s="170"/>
      <c r="O3" s="13"/>
      <c r="P3" s="168" t="s">
        <v>207</v>
      </c>
      <c r="Q3" s="169"/>
      <c r="R3" s="169"/>
      <c r="S3" s="169"/>
      <c r="T3" s="170"/>
      <c r="U3" s="115"/>
      <c r="V3" s="171" t="s">
        <v>4</v>
      </c>
      <c r="W3" s="165"/>
      <c r="X3" s="165"/>
      <c r="Y3" s="165"/>
      <c r="Z3" s="170"/>
    </row>
    <row r="4" spans="1:27" s="15" customFormat="1" x14ac:dyDescent="0.2">
      <c r="A4" s="13"/>
      <c r="B4" s="98" t="s">
        <v>23</v>
      </c>
      <c r="C4" s="13"/>
      <c r="D4" s="100" t="s">
        <v>119</v>
      </c>
      <c r="E4" s="117" t="s">
        <v>120</v>
      </c>
      <c r="F4" s="100" t="s">
        <v>138</v>
      </c>
      <c r="G4" s="117" t="s">
        <v>120</v>
      </c>
      <c r="H4" s="100" t="s">
        <v>56</v>
      </c>
      <c r="I4" s="113" t="s">
        <v>120</v>
      </c>
      <c r="J4" s="100" t="s">
        <v>119</v>
      </c>
      <c r="K4" s="117" t="s">
        <v>120</v>
      </c>
      <c r="L4" s="100" t="s">
        <v>138</v>
      </c>
      <c r="M4" s="117" t="s">
        <v>120</v>
      </c>
      <c r="N4" s="100" t="s">
        <v>56</v>
      </c>
      <c r="O4" s="113" t="s">
        <v>120</v>
      </c>
      <c r="P4" s="100" t="s">
        <v>119</v>
      </c>
      <c r="Q4" s="118" t="s">
        <v>120</v>
      </c>
      <c r="R4" s="100" t="s">
        <v>138</v>
      </c>
      <c r="S4" s="118" t="s">
        <v>120</v>
      </c>
      <c r="T4" s="100" t="s">
        <v>56</v>
      </c>
      <c r="U4" s="119" t="s">
        <v>120</v>
      </c>
      <c r="V4" s="99" t="s">
        <v>119</v>
      </c>
      <c r="W4" s="120" t="s">
        <v>120</v>
      </c>
      <c r="X4" s="99" t="s">
        <v>138</v>
      </c>
      <c r="Y4" s="120" t="s">
        <v>120</v>
      </c>
      <c r="Z4" s="99" t="s">
        <v>56</v>
      </c>
      <c r="AA4" s="120" t="s">
        <v>120</v>
      </c>
    </row>
    <row r="5" spans="1:27" x14ac:dyDescent="0.2">
      <c r="A5" s="14"/>
      <c r="B5" s="16" t="s">
        <v>28</v>
      </c>
      <c r="C5" s="14"/>
      <c r="D5" s="14"/>
      <c r="E5" s="14"/>
      <c r="F5" s="14"/>
      <c r="G5" s="14"/>
      <c r="H5" s="14"/>
      <c r="I5" s="14"/>
      <c r="J5" s="14"/>
      <c r="K5" s="14"/>
      <c r="L5" s="14"/>
      <c r="M5" s="14"/>
      <c r="N5" s="14"/>
      <c r="O5" s="14"/>
      <c r="P5" s="14"/>
      <c r="Q5" s="47"/>
      <c r="R5" s="14"/>
      <c r="S5" s="47"/>
      <c r="T5" s="14"/>
      <c r="U5" s="47"/>
      <c r="V5" s="27"/>
      <c r="W5" s="47"/>
      <c r="X5" s="27"/>
      <c r="Y5" s="47"/>
      <c r="Z5" s="27"/>
      <c r="AA5" s="47"/>
    </row>
    <row r="6" spans="1:27" x14ac:dyDescent="0.2">
      <c r="A6" s="14"/>
      <c r="B6" s="48" t="s">
        <v>29</v>
      </c>
      <c r="C6" s="14"/>
      <c r="D6" s="27"/>
      <c r="E6" s="27"/>
      <c r="F6" s="27"/>
      <c r="G6" s="27"/>
      <c r="H6" s="27"/>
      <c r="I6" s="27"/>
      <c r="J6" s="27"/>
      <c r="K6" s="27"/>
      <c r="L6" s="27"/>
      <c r="M6" s="27"/>
      <c r="N6" s="27"/>
      <c r="O6" s="27"/>
      <c r="P6" s="27"/>
      <c r="Q6" s="47"/>
      <c r="R6" s="27"/>
      <c r="S6" s="47"/>
      <c r="T6" s="27"/>
      <c r="U6" s="47"/>
      <c r="V6" s="27"/>
      <c r="W6" s="47"/>
      <c r="X6" s="27"/>
      <c r="Y6" s="47"/>
      <c r="Z6" s="27"/>
      <c r="AA6" s="47"/>
    </row>
    <row r="7" spans="1:27" x14ac:dyDescent="0.2">
      <c r="A7" s="14"/>
      <c r="B7" s="49" t="s">
        <v>30</v>
      </c>
      <c r="C7" s="14"/>
      <c r="D7" s="127">
        <v>102</v>
      </c>
      <c r="E7" s="128"/>
      <c r="F7" s="127">
        <v>106</v>
      </c>
      <c r="G7" s="128"/>
      <c r="H7" s="127">
        <v>104</v>
      </c>
      <c r="I7" s="128"/>
      <c r="J7" s="127">
        <v>4084</v>
      </c>
      <c r="K7" s="128"/>
      <c r="L7" s="127">
        <v>3968</v>
      </c>
      <c r="M7" s="128"/>
      <c r="N7" s="127">
        <v>3800</v>
      </c>
      <c r="O7" s="128"/>
      <c r="P7" s="127">
        <v>1</v>
      </c>
      <c r="Q7" s="128"/>
      <c r="R7" s="127">
        <v>1</v>
      </c>
      <c r="S7" s="128"/>
      <c r="T7" s="127">
        <v>1</v>
      </c>
      <c r="U7" s="128"/>
      <c r="V7" s="127">
        <f t="shared" ref="V7:V27" si="0">P7+J7+D7</f>
        <v>4187</v>
      </c>
      <c r="W7" s="128"/>
      <c r="X7" s="127">
        <f t="shared" ref="X7:X27" si="1">R7+L7+F7</f>
        <v>4075</v>
      </c>
      <c r="Y7" s="128"/>
      <c r="Z7" s="127">
        <f t="shared" ref="Z7:Z27" si="2">T7+N7+H7</f>
        <v>3905</v>
      </c>
      <c r="AA7" s="42"/>
    </row>
    <row r="8" spans="1:27" x14ac:dyDescent="0.2">
      <c r="A8" s="14"/>
      <c r="B8" s="49" t="s">
        <v>31</v>
      </c>
      <c r="C8" s="14"/>
      <c r="D8" s="25">
        <v>0</v>
      </c>
      <c r="E8" s="27"/>
      <c r="F8" s="25">
        <v>0</v>
      </c>
      <c r="G8" s="27"/>
      <c r="H8" s="25">
        <v>0</v>
      </c>
      <c r="I8" s="27"/>
      <c r="J8" s="25">
        <v>976</v>
      </c>
      <c r="K8" s="27"/>
      <c r="L8" s="25">
        <v>966</v>
      </c>
      <c r="M8" s="27"/>
      <c r="N8" s="25">
        <v>1087</v>
      </c>
      <c r="O8" s="27"/>
      <c r="P8" s="25">
        <v>2</v>
      </c>
      <c r="Q8" s="14"/>
      <c r="R8" s="25">
        <v>2</v>
      </c>
      <c r="S8" s="14"/>
      <c r="T8" s="25">
        <v>3</v>
      </c>
      <c r="U8" s="14"/>
      <c r="V8" s="25">
        <f t="shared" si="0"/>
        <v>978</v>
      </c>
      <c r="W8" s="14"/>
      <c r="X8" s="25">
        <f t="shared" si="1"/>
        <v>968</v>
      </c>
      <c r="Y8" s="14"/>
      <c r="Z8" s="25">
        <f t="shared" si="2"/>
        <v>1090</v>
      </c>
      <c r="AA8" s="14"/>
    </row>
    <row r="9" spans="1:27" x14ac:dyDescent="0.2">
      <c r="A9" s="14"/>
      <c r="B9" s="49" t="s">
        <v>32</v>
      </c>
      <c r="C9" s="14"/>
      <c r="D9" s="25">
        <v>0</v>
      </c>
      <c r="E9" s="27"/>
      <c r="F9" s="25">
        <v>0</v>
      </c>
      <c r="G9" s="27"/>
      <c r="H9" s="25">
        <v>0</v>
      </c>
      <c r="I9" s="27"/>
      <c r="J9" s="25">
        <v>1370</v>
      </c>
      <c r="K9" s="27"/>
      <c r="L9" s="25">
        <v>1329</v>
      </c>
      <c r="M9" s="27"/>
      <c r="N9" s="25">
        <v>1258</v>
      </c>
      <c r="O9" s="27"/>
      <c r="P9" s="25">
        <v>5</v>
      </c>
      <c r="Q9" s="14"/>
      <c r="R9" s="25">
        <v>6</v>
      </c>
      <c r="S9" s="14"/>
      <c r="T9" s="25">
        <v>6</v>
      </c>
      <c r="U9" s="14"/>
      <c r="V9" s="25">
        <f t="shared" si="0"/>
        <v>1375</v>
      </c>
      <c r="W9" s="14"/>
      <c r="X9" s="25">
        <f t="shared" si="1"/>
        <v>1335</v>
      </c>
      <c r="Y9" s="14"/>
      <c r="Z9" s="25">
        <f t="shared" si="2"/>
        <v>1264</v>
      </c>
      <c r="AA9" s="14"/>
    </row>
    <row r="10" spans="1:27" x14ac:dyDescent="0.2">
      <c r="A10" s="14"/>
      <c r="B10" s="49" t="s">
        <v>33</v>
      </c>
      <c r="C10" s="14"/>
      <c r="D10" s="29">
        <v>9</v>
      </c>
      <c r="E10" s="27"/>
      <c r="F10" s="29">
        <v>9</v>
      </c>
      <c r="G10" s="27"/>
      <c r="H10" s="29">
        <v>2</v>
      </c>
      <c r="I10" s="27"/>
      <c r="J10" s="29">
        <v>546</v>
      </c>
      <c r="K10" s="27"/>
      <c r="L10" s="29">
        <v>555</v>
      </c>
      <c r="M10" s="27"/>
      <c r="N10" s="29">
        <v>544</v>
      </c>
      <c r="O10" s="27"/>
      <c r="P10" s="29">
        <v>0</v>
      </c>
      <c r="Q10" s="14"/>
      <c r="R10" s="29">
        <v>0</v>
      </c>
      <c r="S10" s="14"/>
      <c r="T10" s="29">
        <v>8</v>
      </c>
      <c r="U10" s="14"/>
      <c r="V10" s="29">
        <f t="shared" si="0"/>
        <v>555</v>
      </c>
      <c r="W10" s="14"/>
      <c r="X10" s="29">
        <f t="shared" si="1"/>
        <v>564</v>
      </c>
      <c r="Y10" s="14"/>
      <c r="Z10" s="29">
        <f t="shared" si="2"/>
        <v>554</v>
      </c>
      <c r="AA10" s="14"/>
    </row>
    <row r="11" spans="1:27" x14ac:dyDescent="0.2">
      <c r="A11" s="14"/>
      <c r="B11" s="50" t="s">
        <v>34</v>
      </c>
      <c r="C11" s="14"/>
      <c r="D11" s="25">
        <f>D10+D9+D8+D7</f>
        <v>111</v>
      </c>
      <c r="E11" s="27"/>
      <c r="F11" s="31">
        <f>F10+F9+F8+F7</f>
        <v>115</v>
      </c>
      <c r="G11" s="27"/>
      <c r="H11" s="31">
        <f>H10+H9+H8+H7</f>
        <v>106</v>
      </c>
      <c r="I11" s="27"/>
      <c r="J11" s="31">
        <f>J10+J9+J8+J7</f>
        <v>6976</v>
      </c>
      <c r="K11" s="27"/>
      <c r="L11" s="31">
        <f>L10+L9+L8+L7</f>
        <v>6818</v>
      </c>
      <c r="M11" s="27"/>
      <c r="N11" s="31">
        <f>N10+N9+N8+N7</f>
        <v>6689</v>
      </c>
      <c r="O11" s="27"/>
      <c r="P11" s="31">
        <f>P10+P9+P8+P7</f>
        <v>8</v>
      </c>
      <c r="Q11" s="14"/>
      <c r="R11" s="31">
        <f>R10+R9+R8+R7</f>
        <v>9</v>
      </c>
      <c r="S11" s="14"/>
      <c r="T11" s="31">
        <f>T10+T9+T8+T7</f>
        <v>18</v>
      </c>
      <c r="U11" s="14"/>
      <c r="V11" s="31">
        <f t="shared" si="0"/>
        <v>7095</v>
      </c>
      <c r="W11" s="14"/>
      <c r="X11" s="31">
        <f t="shared" si="1"/>
        <v>6942</v>
      </c>
      <c r="Y11" s="14"/>
      <c r="Z11" s="31">
        <f t="shared" si="2"/>
        <v>6813</v>
      </c>
      <c r="AA11" s="14"/>
    </row>
    <row r="12" spans="1:27" x14ac:dyDescent="0.2">
      <c r="A12" s="14"/>
      <c r="B12" s="48" t="s">
        <v>208</v>
      </c>
      <c r="C12" s="14"/>
      <c r="D12" s="25">
        <v>3263</v>
      </c>
      <c r="E12" s="27"/>
      <c r="F12" s="25">
        <v>3321</v>
      </c>
      <c r="G12" s="27"/>
      <c r="H12" s="25">
        <v>3205</v>
      </c>
      <c r="I12" s="27"/>
      <c r="J12" s="25">
        <v>70</v>
      </c>
      <c r="K12" s="27"/>
      <c r="L12" s="25">
        <v>74</v>
      </c>
      <c r="M12" s="27"/>
      <c r="N12" s="25">
        <v>63</v>
      </c>
      <c r="O12" s="27"/>
      <c r="P12" s="25">
        <v>22</v>
      </c>
      <c r="Q12" s="14"/>
      <c r="R12" s="25">
        <v>48</v>
      </c>
      <c r="S12" s="14"/>
      <c r="T12" s="25">
        <v>77</v>
      </c>
      <c r="U12" s="14"/>
      <c r="V12" s="25">
        <f t="shared" si="0"/>
        <v>3355</v>
      </c>
      <c r="W12" s="14"/>
      <c r="X12" s="25">
        <f t="shared" si="1"/>
        <v>3443</v>
      </c>
      <c r="Y12" s="14"/>
      <c r="Z12" s="25">
        <f t="shared" si="2"/>
        <v>3345</v>
      </c>
      <c r="AA12" s="14"/>
    </row>
    <row r="13" spans="1:27" x14ac:dyDescent="0.2">
      <c r="A13" s="14"/>
      <c r="B13" s="48" t="s">
        <v>176</v>
      </c>
      <c r="C13" s="14"/>
      <c r="D13" s="25">
        <v>97</v>
      </c>
      <c r="E13" s="27"/>
      <c r="F13" s="25">
        <v>111</v>
      </c>
      <c r="G13" s="27"/>
      <c r="H13" s="25">
        <v>130</v>
      </c>
      <c r="I13" s="27"/>
      <c r="J13" s="25">
        <v>0</v>
      </c>
      <c r="K13" s="27"/>
      <c r="L13" s="25">
        <v>0</v>
      </c>
      <c r="M13" s="27"/>
      <c r="N13" s="25">
        <v>0</v>
      </c>
      <c r="O13" s="27"/>
      <c r="P13" s="25">
        <v>1</v>
      </c>
      <c r="Q13" s="14"/>
      <c r="R13" s="25">
        <v>4</v>
      </c>
      <c r="S13" s="14"/>
      <c r="T13" s="25">
        <v>0</v>
      </c>
      <c r="U13" s="14"/>
      <c r="V13" s="25">
        <f t="shared" si="0"/>
        <v>98</v>
      </c>
      <c r="W13" s="14"/>
      <c r="X13" s="25">
        <f t="shared" si="1"/>
        <v>115</v>
      </c>
      <c r="Y13" s="14"/>
      <c r="Z13" s="25">
        <f t="shared" si="2"/>
        <v>130</v>
      </c>
      <c r="AA13" s="14"/>
    </row>
    <row r="14" spans="1:27" x14ac:dyDescent="0.2">
      <c r="A14" s="14"/>
      <c r="B14" s="48" t="s">
        <v>52</v>
      </c>
      <c r="C14" s="14"/>
      <c r="D14" s="25">
        <v>-13</v>
      </c>
      <c r="E14" s="27"/>
      <c r="F14" s="25">
        <v>-23</v>
      </c>
      <c r="G14" s="27"/>
      <c r="H14" s="25">
        <v>8</v>
      </c>
      <c r="I14" s="27"/>
      <c r="J14" s="25">
        <v>713</v>
      </c>
      <c r="K14" s="27"/>
      <c r="L14" s="25">
        <v>627</v>
      </c>
      <c r="M14" s="27"/>
      <c r="N14" s="25">
        <v>693</v>
      </c>
      <c r="O14" s="27"/>
      <c r="P14" s="25">
        <v>68</v>
      </c>
      <c r="Q14" s="14"/>
      <c r="R14" s="25">
        <v>-34</v>
      </c>
      <c r="S14" s="14"/>
      <c r="T14" s="25">
        <v>-27</v>
      </c>
      <c r="U14" s="14"/>
      <c r="V14" s="25">
        <f t="shared" si="0"/>
        <v>768</v>
      </c>
      <c r="W14" s="14"/>
      <c r="X14" s="25">
        <f t="shared" si="1"/>
        <v>570</v>
      </c>
      <c r="Y14" s="14"/>
      <c r="Z14" s="25">
        <f t="shared" si="2"/>
        <v>674</v>
      </c>
      <c r="AA14" s="14"/>
    </row>
    <row r="15" spans="1:27" x14ac:dyDescent="0.2">
      <c r="A15" s="14"/>
      <c r="B15" s="48" t="s">
        <v>36</v>
      </c>
      <c r="C15" s="14"/>
      <c r="D15" s="25">
        <v>152</v>
      </c>
      <c r="E15" s="27"/>
      <c r="F15" s="25">
        <v>157</v>
      </c>
      <c r="G15" s="27"/>
      <c r="H15" s="25">
        <v>167</v>
      </c>
      <c r="I15" s="27"/>
      <c r="J15" s="25">
        <v>10</v>
      </c>
      <c r="K15" s="27"/>
      <c r="L15" s="25">
        <v>11</v>
      </c>
      <c r="M15" s="27"/>
      <c r="N15" s="25">
        <v>8</v>
      </c>
      <c r="O15" s="27"/>
      <c r="P15" s="25">
        <v>0</v>
      </c>
      <c r="Q15" s="14"/>
      <c r="R15" s="25">
        <v>5</v>
      </c>
      <c r="S15" s="14"/>
      <c r="T15" s="25">
        <v>5</v>
      </c>
      <c r="U15" s="14"/>
      <c r="V15" s="25">
        <f t="shared" si="0"/>
        <v>162</v>
      </c>
      <c r="W15" s="14"/>
      <c r="X15" s="25">
        <f t="shared" si="1"/>
        <v>173</v>
      </c>
      <c r="Y15" s="14"/>
      <c r="Z15" s="25">
        <f t="shared" si="2"/>
        <v>180</v>
      </c>
      <c r="AA15" s="14"/>
    </row>
    <row r="16" spans="1:27" x14ac:dyDescent="0.2">
      <c r="A16" s="14"/>
      <c r="B16" s="48" t="s">
        <v>37</v>
      </c>
      <c r="C16" s="14"/>
      <c r="D16" s="25">
        <v>-1</v>
      </c>
      <c r="E16" s="27"/>
      <c r="F16" s="25">
        <v>1</v>
      </c>
      <c r="G16" s="27"/>
      <c r="H16" s="25">
        <v>5</v>
      </c>
      <c r="I16" s="27"/>
      <c r="J16" s="25">
        <v>94</v>
      </c>
      <c r="K16" s="27"/>
      <c r="L16" s="25">
        <v>50</v>
      </c>
      <c r="M16" s="27"/>
      <c r="N16" s="25">
        <v>44</v>
      </c>
      <c r="O16" s="27"/>
      <c r="P16" s="25">
        <v>127</v>
      </c>
      <c r="Q16" s="14"/>
      <c r="R16" s="25">
        <v>118</v>
      </c>
      <c r="S16" s="14"/>
      <c r="T16" s="25">
        <v>123</v>
      </c>
      <c r="U16" s="14"/>
      <c r="V16" s="25">
        <f t="shared" si="0"/>
        <v>220</v>
      </c>
      <c r="W16" s="14"/>
      <c r="X16" s="25">
        <f t="shared" si="1"/>
        <v>169</v>
      </c>
      <c r="Y16" s="14"/>
      <c r="Z16" s="25">
        <f t="shared" si="2"/>
        <v>172</v>
      </c>
      <c r="AA16" s="14"/>
    </row>
    <row r="17" spans="1:27" ht="22.5" x14ac:dyDescent="0.2">
      <c r="A17" s="14"/>
      <c r="B17" s="48" t="s">
        <v>209</v>
      </c>
      <c r="C17" s="14"/>
      <c r="D17" s="29">
        <v>-10</v>
      </c>
      <c r="E17" s="27"/>
      <c r="F17" s="29">
        <v>-11</v>
      </c>
      <c r="G17" s="27"/>
      <c r="H17" s="29">
        <v>-19</v>
      </c>
      <c r="I17" s="27"/>
      <c r="J17" s="29">
        <v>163</v>
      </c>
      <c r="K17" s="27"/>
      <c r="L17" s="29">
        <v>139</v>
      </c>
      <c r="M17" s="27"/>
      <c r="N17" s="29">
        <v>142</v>
      </c>
      <c r="O17" s="27"/>
      <c r="P17" s="29">
        <v>166</v>
      </c>
      <c r="Q17" s="71" t="s">
        <v>210</v>
      </c>
      <c r="R17" s="29">
        <v>1097</v>
      </c>
      <c r="S17" s="71" t="s">
        <v>210</v>
      </c>
      <c r="T17" s="29">
        <v>381</v>
      </c>
      <c r="U17" s="71" t="s">
        <v>210</v>
      </c>
      <c r="V17" s="29">
        <f t="shared" si="0"/>
        <v>319</v>
      </c>
      <c r="W17" s="71" t="s">
        <v>210</v>
      </c>
      <c r="X17" s="29">
        <f t="shared" si="1"/>
        <v>1225</v>
      </c>
      <c r="Y17" s="71" t="s">
        <v>210</v>
      </c>
      <c r="Z17" s="29">
        <f t="shared" si="2"/>
        <v>504</v>
      </c>
      <c r="AA17" s="71" t="s">
        <v>210</v>
      </c>
    </row>
    <row r="18" spans="1:27" ht="22.5" x14ac:dyDescent="0.2">
      <c r="A18" s="14"/>
      <c r="B18" s="49" t="s">
        <v>211</v>
      </c>
      <c r="C18" s="14"/>
      <c r="D18" s="25">
        <f>D11+D12+D13+D14+D15+D16+D17</f>
        <v>3599</v>
      </c>
      <c r="E18" s="27"/>
      <c r="F18" s="31">
        <f>F11+F12+F13+F14+F15+F16+F17</f>
        <v>3671</v>
      </c>
      <c r="G18" s="27"/>
      <c r="H18" s="31">
        <f>H11+H12+H13+H14+H15+H16+H17</f>
        <v>3602</v>
      </c>
      <c r="I18" s="27"/>
      <c r="J18" s="31">
        <f>J11+J12+J13+J14+J15+J16+J17</f>
        <v>8026</v>
      </c>
      <c r="K18" s="27"/>
      <c r="L18" s="31">
        <f>L11+L12+L13+L14+L15+L16+L17</f>
        <v>7719</v>
      </c>
      <c r="M18" s="27"/>
      <c r="N18" s="31">
        <f>N11+N12+N13+N14+N15+N16+N17</f>
        <v>7639</v>
      </c>
      <c r="O18" s="27"/>
      <c r="P18" s="31">
        <f>P11+P12+P13+P14+P15+P16+P17</f>
        <v>392</v>
      </c>
      <c r="Q18" s="71" t="s">
        <v>210</v>
      </c>
      <c r="R18" s="31">
        <f>R11+R12+R13+R14+R15+R16+R17</f>
        <v>1247</v>
      </c>
      <c r="S18" s="71" t="s">
        <v>212</v>
      </c>
      <c r="T18" s="31">
        <f>T11+T12+T13+T14+T15+T16+T17</f>
        <v>577</v>
      </c>
      <c r="U18" s="71" t="s">
        <v>212</v>
      </c>
      <c r="V18" s="31">
        <f t="shared" si="0"/>
        <v>12017</v>
      </c>
      <c r="W18" s="71" t="s">
        <v>212</v>
      </c>
      <c r="X18" s="31">
        <f t="shared" si="1"/>
        <v>12637</v>
      </c>
      <c r="Y18" s="71" t="s">
        <v>212</v>
      </c>
      <c r="Z18" s="31">
        <f t="shared" si="2"/>
        <v>11818</v>
      </c>
      <c r="AA18" s="71" t="s">
        <v>212</v>
      </c>
    </row>
    <row r="19" spans="1:27" x14ac:dyDescent="0.2">
      <c r="A19" s="14"/>
      <c r="B19" s="16" t="s">
        <v>38</v>
      </c>
      <c r="C19" s="14"/>
      <c r="D19" s="29">
        <v>1</v>
      </c>
      <c r="E19" s="27"/>
      <c r="F19" s="29">
        <v>1</v>
      </c>
      <c r="G19" s="27"/>
      <c r="H19" s="29">
        <v>6</v>
      </c>
      <c r="I19" s="27"/>
      <c r="J19" s="29">
        <v>0</v>
      </c>
      <c r="K19" s="27"/>
      <c r="L19" s="29">
        <v>0</v>
      </c>
      <c r="M19" s="27"/>
      <c r="N19" s="29">
        <v>1</v>
      </c>
      <c r="O19" s="27"/>
      <c r="P19" s="29">
        <v>82</v>
      </c>
      <c r="Q19" s="14"/>
      <c r="R19" s="29">
        <v>90</v>
      </c>
      <c r="S19" s="14"/>
      <c r="T19" s="29">
        <v>134</v>
      </c>
      <c r="U19" s="14"/>
      <c r="V19" s="29">
        <f t="shared" si="0"/>
        <v>83</v>
      </c>
      <c r="W19" s="14"/>
      <c r="X19" s="29">
        <f t="shared" si="1"/>
        <v>91</v>
      </c>
      <c r="Y19" s="14"/>
      <c r="Z19" s="29">
        <f t="shared" si="2"/>
        <v>141</v>
      </c>
      <c r="AA19" s="14"/>
    </row>
    <row r="20" spans="1:27" ht="22.5" x14ac:dyDescent="0.2">
      <c r="A20" s="14"/>
      <c r="B20" s="49" t="s">
        <v>189</v>
      </c>
      <c r="C20" s="14"/>
      <c r="D20" s="25">
        <f>D18+D19</f>
        <v>3600</v>
      </c>
      <c r="E20" s="27"/>
      <c r="F20" s="31">
        <f>F18+F19</f>
        <v>3672</v>
      </c>
      <c r="G20" s="27"/>
      <c r="H20" s="31">
        <f>H18+H19</f>
        <v>3608</v>
      </c>
      <c r="I20" s="27"/>
      <c r="J20" s="31">
        <f>J18+J19</f>
        <v>8026</v>
      </c>
      <c r="K20" s="27"/>
      <c r="L20" s="31">
        <f>L18+L19</f>
        <v>7719</v>
      </c>
      <c r="M20" s="27"/>
      <c r="N20" s="31">
        <f>N18+N19</f>
        <v>7640</v>
      </c>
      <c r="O20" s="27"/>
      <c r="P20" s="31">
        <f>P18+P19</f>
        <v>474</v>
      </c>
      <c r="Q20" s="71" t="s">
        <v>210</v>
      </c>
      <c r="R20" s="31">
        <f>R18+R19</f>
        <v>1337</v>
      </c>
      <c r="S20" s="71" t="s">
        <v>212</v>
      </c>
      <c r="T20" s="31">
        <f>T18+T19</f>
        <v>711</v>
      </c>
      <c r="U20" s="71" t="s">
        <v>212</v>
      </c>
      <c r="V20" s="31">
        <f t="shared" si="0"/>
        <v>12100</v>
      </c>
      <c r="W20" s="71" t="s">
        <v>212</v>
      </c>
      <c r="X20" s="31">
        <f t="shared" si="1"/>
        <v>12728</v>
      </c>
      <c r="Y20" s="71" t="s">
        <v>212</v>
      </c>
      <c r="Z20" s="31">
        <f t="shared" si="2"/>
        <v>11959</v>
      </c>
      <c r="AA20" s="71" t="s">
        <v>212</v>
      </c>
    </row>
    <row r="21" spans="1:27" x14ac:dyDescent="0.2">
      <c r="A21" s="14"/>
      <c r="B21" s="16" t="s">
        <v>213</v>
      </c>
      <c r="C21" s="14"/>
      <c r="D21" s="29">
        <v>319</v>
      </c>
      <c r="E21" s="27"/>
      <c r="F21" s="29">
        <v>274</v>
      </c>
      <c r="G21" s="27"/>
      <c r="H21" s="29">
        <v>260</v>
      </c>
      <c r="I21" s="27"/>
      <c r="J21" s="29">
        <v>2495</v>
      </c>
      <c r="K21" s="27"/>
      <c r="L21" s="29">
        <v>2339</v>
      </c>
      <c r="M21" s="27"/>
      <c r="N21" s="29">
        <v>2514</v>
      </c>
      <c r="O21" s="27"/>
      <c r="P21" s="29">
        <v>212</v>
      </c>
      <c r="Q21" s="14"/>
      <c r="R21" s="29">
        <v>267</v>
      </c>
      <c r="S21" s="14"/>
      <c r="T21" s="29">
        <v>235</v>
      </c>
      <c r="U21" s="14"/>
      <c r="V21" s="29">
        <f t="shared" si="0"/>
        <v>3026</v>
      </c>
      <c r="W21" s="14"/>
      <c r="X21" s="29">
        <f t="shared" si="1"/>
        <v>2880</v>
      </c>
      <c r="Y21" s="14"/>
      <c r="Z21" s="29">
        <f t="shared" si="2"/>
        <v>3009</v>
      </c>
      <c r="AA21" s="14"/>
    </row>
    <row r="22" spans="1:27" ht="22.5" x14ac:dyDescent="0.2">
      <c r="A22" s="14"/>
      <c r="B22" s="50" t="s">
        <v>190</v>
      </c>
      <c r="C22" s="14"/>
      <c r="D22" s="25">
        <f>D20+D21</f>
        <v>3919</v>
      </c>
      <c r="E22" s="27"/>
      <c r="F22" s="31">
        <f>F20+F21</f>
        <v>3946</v>
      </c>
      <c r="G22" s="27"/>
      <c r="H22" s="31">
        <f>H20+H21</f>
        <v>3868</v>
      </c>
      <c r="I22" s="27"/>
      <c r="J22" s="31">
        <f>J20+J21</f>
        <v>10521</v>
      </c>
      <c r="K22" s="27"/>
      <c r="L22" s="31">
        <f>L20+L21</f>
        <v>10058</v>
      </c>
      <c r="M22" s="27"/>
      <c r="N22" s="31">
        <f>N20+N21</f>
        <v>10154</v>
      </c>
      <c r="O22" s="27"/>
      <c r="P22" s="31">
        <f>P20+P21</f>
        <v>686</v>
      </c>
      <c r="Q22" s="71" t="s">
        <v>210</v>
      </c>
      <c r="R22" s="31">
        <f>R20+R21</f>
        <v>1604</v>
      </c>
      <c r="S22" s="71" t="s">
        <v>210</v>
      </c>
      <c r="T22" s="31">
        <f>T20+T21</f>
        <v>946</v>
      </c>
      <c r="U22" s="71" t="s">
        <v>210</v>
      </c>
      <c r="V22" s="31">
        <f t="shared" si="0"/>
        <v>15126</v>
      </c>
      <c r="W22" s="71" t="s">
        <v>210</v>
      </c>
      <c r="X22" s="31">
        <f t="shared" si="1"/>
        <v>15608</v>
      </c>
      <c r="Y22" s="71" t="s">
        <v>210</v>
      </c>
      <c r="Z22" s="31">
        <f t="shared" si="2"/>
        <v>14968</v>
      </c>
      <c r="AA22" s="71" t="s">
        <v>210</v>
      </c>
    </row>
    <row r="23" spans="1:27" x14ac:dyDescent="0.2">
      <c r="A23" s="14"/>
      <c r="B23" s="16" t="s">
        <v>40</v>
      </c>
      <c r="C23" s="14"/>
      <c r="D23" s="25">
        <v>0</v>
      </c>
      <c r="E23" s="27"/>
      <c r="F23" s="25">
        <v>0</v>
      </c>
      <c r="G23" s="27"/>
      <c r="H23" s="25">
        <v>0</v>
      </c>
      <c r="I23" s="27"/>
      <c r="J23" s="25">
        <v>0</v>
      </c>
      <c r="K23" s="27"/>
      <c r="L23" s="25">
        <v>0</v>
      </c>
      <c r="M23" s="27"/>
      <c r="N23" s="25">
        <v>1</v>
      </c>
      <c r="O23" s="27"/>
      <c r="P23" s="25">
        <v>160</v>
      </c>
      <c r="Q23" s="14"/>
      <c r="R23" s="25">
        <v>-48</v>
      </c>
      <c r="S23" s="14"/>
      <c r="T23" s="25">
        <v>-36</v>
      </c>
      <c r="U23" s="14"/>
      <c r="V23" s="25">
        <f t="shared" si="0"/>
        <v>160</v>
      </c>
      <c r="W23" s="14"/>
      <c r="X23" s="25">
        <f t="shared" si="1"/>
        <v>-48</v>
      </c>
      <c r="Y23" s="14"/>
      <c r="Z23" s="25">
        <f t="shared" si="2"/>
        <v>-35</v>
      </c>
      <c r="AA23" s="14"/>
    </row>
    <row r="24" spans="1:27" x14ac:dyDescent="0.2">
      <c r="A24" s="14"/>
      <c r="B24" s="16" t="s">
        <v>191</v>
      </c>
      <c r="C24" s="14"/>
      <c r="D24" s="29">
        <v>2772</v>
      </c>
      <c r="E24" s="27"/>
      <c r="F24" s="29">
        <v>2931</v>
      </c>
      <c r="G24" s="27"/>
      <c r="H24" s="29">
        <v>2760</v>
      </c>
      <c r="I24" s="27"/>
      <c r="J24" s="29">
        <v>7221</v>
      </c>
      <c r="K24" s="27"/>
      <c r="L24" s="29">
        <v>7941</v>
      </c>
      <c r="M24" s="27"/>
      <c r="N24" s="29">
        <v>7204</v>
      </c>
      <c r="O24" s="27"/>
      <c r="P24" s="29">
        <v>541</v>
      </c>
      <c r="Q24" s="14"/>
      <c r="R24" s="29">
        <v>1007</v>
      </c>
      <c r="S24" s="14"/>
      <c r="T24" s="29">
        <v>1000</v>
      </c>
      <c r="U24" s="14"/>
      <c r="V24" s="29">
        <f t="shared" si="0"/>
        <v>10534</v>
      </c>
      <c r="W24" s="14"/>
      <c r="X24" s="29">
        <f t="shared" si="1"/>
        <v>11879</v>
      </c>
      <c r="Y24" s="14"/>
      <c r="Z24" s="29">
        <f t="shared" si="2"/>
        <v>10964</v>
      </c>
      <c r="AA24" s="14"/>
    </row>
    <row r="25" spans="1:27" ht="22.5" x14ac:dyDescent="0.2">
      <c r="A25" s="14"/>
      <c r="B25" s="16" t="s">
        <v>214</v>
      </c>
      <c r="C25" s="14"/>
      <c r="D25" s="25">
        <f>D22-D23-D24</f>
        <v>1147</v>
      </c>
      <c r="E25" s="27"/>
      <c r="F25" s="31">
        <f>F22-F23-F24</f>
        <v>1015</v>
      </c>
      <c r="G25" s="27"/>
      <c r="H25" s="31">
        <f>H22-H23-H24</f>
        <v>1108</v>
      </c>
      <c r="I25" s="27"/>
      <c r="J25" s="31">
        <f>J22-J23-J24</f>
        <v>3300</v>
      </c>
      <c r="K25" s="27"/>
      <c r="L25" s="31">
        <f>L22-L23-L24</f>
        <v>2117</v>
      </c>
      <c r="M25" s="27"/>
      <c r="N25" s="31">
        <f>N22-N23-N24</f>
        <v>2949</v>
      </c>
      <c r="O25" s="27"/>
      <c r="P25" s="31">
        <f>P22-P23-P24</f>
        <v>-15</v>
      </c>
      <c r="Q25" s="71" t="s">
        <v>210</v>
      </c>
      <c r="R25" s="31">
        <f>R22-R23-R24</f>
        <v>645</v>
      </c>
      <c r="S25" s="71" t="s">
        <v>212</v>
      </c>
      <c r="T25" s="31">
        <f>T22-T23-T24</f>
        <v>-18</v>
      </c>
      <c r="U25" s="71" t="s">
        <v>212</v>
      </c>
      <c r="V25" s="31">
        <f t="shared" si="0"/>
        <v>4432</v>
      </c>
      <c r="W25" s="71" t="s">
        <v>212</v>
      </c>
      <c r="X25" s="31">
        <f t="shared" si="1"/>
        <v>3777</v>
      </c>
      <c r="Y25" s="71" t="s">
        <v>212</v>
      </c>
      <c r="Z25" s="31">
        <f t="shared" si="2"/>
        <v>4039</v>
      </c>
      <c r="AA25" s="71" t="s">
        <v>212</v>
      </c>
    </row>
    <row r="26" spans="1:27" x14ac:dyDescent="0.2">
      <c r="A26" s="14"/>
      <c r="B26" s="49" t="s">
        <v>42</v>
      </c>
      <c r="C26" s="14"/>
      <c r="D26" s="29">
        <v>97</v>
      </c>
      <c r="E26" s="27"/>
      <c r="F26" s="29">
        <v>118</v>
      </c>
      <c r="G26" s="27"/>
      <c r="H26" s="29">
        <v>143</v>
      </c>
      <c r="I26" s="27"/>
      <c r="J26" s="29">
        <v>162</v>
      </c>
      <c r="K26" s="27"/>
      <c r="L26" s="29">
        <v>175</v>
      </c>
      <c r="M26" s="27"/>
      <c r="N26" s="29">
        <v>194</v>
      </c>
      <c r="O26" s="27"/>
      <c r="P26" s="29">
        <v>2</v>
      </c>
      <c r="Q26" s="14"/>
      <c r="R26" s="29">
        <v>5</v>
      </c>
      <c r="S26" s="14"/>
      <c r="T26" s="29">
        <v>5</v>
      </c>
      <c r="U26" s="14"/>
      <c r="V26" s="29">
        <f t="shared" si="0"/>
        <v>261</v>
      </c>
      <c r="W26" s="14"/>
      <c r="X26" s="29">
        <f t="shared" si="1"/>
        <v>298</v>
      </c>
      <c r="Y26" s="14"/>
      <c r="Z26" s="29">
        <f t="shared" si="2"/>
        <v>342</v>
      </c>
      <c r="AA26" s="14"/>
    </row>
    <row r="27" spans="1:27" ht="33.75" x14ac:dyDescent="0.2">
      <c r="A27" s="14"/>
      <c r="B27" s="16" t="s">
        <v>215</v>
      </c>
      <c r="C27" s="14"/>
      <c r="D27" s="127">
        <f>D25-D26</f>
        <v>1050</v>
      </c>
      <c r="E27" s="128"/>
      <c r="F27" s="137">
        <f>F25-F26</f>
        <v>897</v>
      </c>
      <c r="G27" s="128"/>
      <c r="H27" s="137">
        <f>H25-H26</f>
        <v>965</v>
      </c>
      <c r="I27" s="128"/>
      <c r="J27" s="137">
        <f>J25-J26</f>
        <v>3138</v>
      </c>
      <c r="K27" s="128"/>
      <c r="L27" s="137">
        <f>L25-L26</f>
        <v>1942</v>
      </c>
      <c r="M27" s="128"/>
      <c r="N27" s="137">
        <f>N25-N26</f>
        <v>2755</v>
      </c>
      <c r="O27" s="128"/>
      <c r="P27" s="137">
        <f>P25-P26</f>
        <v>-17</v>
      </c>
      <c r="Q27" s="138" t="s">
        <v>210</v>
      </c>
      <c r="R27" s="137">
        <f>R25-R26</f>
        <v>640</v>
      </c>
      <c r="S27" s="138" t="s">
        <v>216</v>
      </c>
      <c r="T27" s="137">
        <f>T25-T26</f>
        <v>-23</v>
      </c>
      <c r="U27" s="138" t="s">
        <v>216</v>
      </c>
      <c r="V27" s="127">
        <f t="shared" si="0"/>
        <v>4171</v>
      </c>
      <c r="W27" s="138" t="s">
        <v>212</v>
      </c>
      <c r="X27" s="127">
        <f t="shared" si="1"/>
        <v>3479</v>
      </c>
      <c r="Y27" s="138" t="s">
        <v>212</v>
      </c>
      <c r="Z27" s="127">
        <f t="shared" si="2"/>
        <v>3697</v>
      </c>
      <c r="AA27" s="71" t="s">
        <v>212</v>
      </c>
    </row>
    <row r="28" spans="1:27" x14ac:dyDescent="0.2">
      <c r="A28" s="14"/>
      <c r="B28" s="14"/>
      <c r="C28" s="14"/>
      <c r="D28" s="128"/>
      <c r="E28" s="128"/>
      <c r="F28" s="128"/>
      <c r="G28" s="128"/>
      <c r="H28" s="128"/>
      <c r="I28" s="128"/>
      <c r="J28" s="128"/>
      <c r="K28" s="128"/>
      <c r="L28" s="128"/>
      <c r="M28" s="128"/>
      <c r="N28" s="128"/>
      <c r="O28" s="128"/>
      <c r="P28" s="128"/>
      <c r="Q28" s="128"/>
      <c r="R28" s="128"/>
      <c r="S28" s="128"/>
      <c r="T28" s="128"/>
      <c r="U28" s="128"/>
      <c r="V28" s="128"/>
      <c r="W28" s="128"/>
      <c r="X28" s="128"/>
      <c r="Y28" s="128"/>
      <c r="Z28" s="128"/>
      <c r="AA28" s="14"/>
    </row>
    <row r="29" spans="1:27" x14ac:dyDescent="0.2">
      <c r="A29" s="14"/>
      <c r="B29" s="16" t="s">
        <v>217</v>
      </c>
      <c r="C29" s="14"/>
      <c r="D29" s="127">
        <v>12545</v>
      </c>
      <c r="E29" s="128"/>
      <c r="F29" s="127">
        <v>10589</v>
      </c>
      <c r="G29" s="128"/>
      <c r="H29" s="127">
        <v>9361</v>
      </c>
      <c r="I29" s="128"/>
      <c r="J29" s="127">
        <v>37736</v>
      </c>
      <c r="K29" s="128"/>
      <c r="L29" s="127">
        <v>33466</v>
      </c>
      <c r="M29" s="128"/>
      <c r="N29" s="127">
        <v>28407</v>
      </c>
      <c r="O29" s="128"/>
      <c r="P29" s="127">
        <v>10391</v>
      </c>
      <c r="Q29" s="128"/>
      <c r="R29" s="127">
        <v>10155</v>
      </c>
      <c r="S29" s="128"/>
      <c r="T29" s="127">
        <v>10548</v>
      </c>
      <c r="U29" s="128"/>
      <c r="V29" s="127">
        <f>P29+J29+D29</f>
        <v>60672</v>
      </c>
      <c r="W29" s="128"/>
      <c r="X29" s="127">
        <f>R29+L29+F29</f>
        <v>54210</v>
      </c>
      <c r="Y29" s="128"/>
      <c r="Z29" s="127">
        <f>T29+N29+H29</f>
        <v>48316</v>
      </c>
      <c r="AA29" s="42"/>
    </row>
    <row r="30" spans="1:27" x14ac:dyDescent="0.2">
      <c r="A30" s="14"/>
      <c r="B30" s="16" t="s">
        <v>203</v>
      </c>
      <c r="C30" s="14"/>
      <c r="D30" s="127">
        <v>30928</v>
      </c>
      <c r="E30" s="128"/>
      <c r="F30" s="127">
        <v>37655</v>
      </c>
      <c r="G30" s="128"/>
      <c r="H30" s="127">
        <v>38420</v>
      </c>
      <c r="I30" s="128"/>
      <c r="J30" s="127">
        <v>283886</v>
      </c>
      <c r="K30" s="128"/>
      <c r="L30" s="127">
        <v>266495</v>
      </c>
      <c r="M30" s="128"/>
      <c r="N30" s="127">
        <v>247431</v>
      </c>
      <c r="O30" s="128"/>
      <c r="P30" s="127">
        <v>57373</v>
      </c>
      <c r="Q30" s="128"/>
      <c r="R30" s="127">
        <v>68416</v>
      </c>
      <c r="S30" s="128"/>
      <c r="T30" s="127">
        <v>56460</v>
      </c>
      <c r="U30" s="128"/>
      <c r="V30" s="127">
        <f>P30+J30+D30</f>
        <v>372187</v>
      </c>
      <c r="W30" s="128"/>
      <c r="X30" s="127">
        <f>R30+L30+F30</f>
        <v>372566</v>
      </c>
      <c r="Y30" s="128"/>
      <c r="Z30" s="127">
        <f>T30+N30+H30</f>
        <v>342311</v>
      </c>
      <c r="AA30" s="42"/>
    </row>
    <row r="31" spans="1:27" x14ac:dyDescent="0.2">
      <c r="A31" s="14"/>
      <c r="B31" s="16" t="s">
        <v>194</v>
      </c>
      <c r="C31" s="14"/>
      <c r="D31" s="127">
        <v>15160</v>
      </c>
      <c r="E31" s="128"/>
      <c r="F31" s="127">
        <v>14154</v>
      </c>
      <c r="G31" s="128"/>
      <c r="H31" s="127">
        <v>13753</v>
      </c>
      <c r="I31" s="128"/>
      <c r="J31" s="127">
        <v>232050</v>
      </c>
      <c r="K31" s="128"/>
      <c r="L31" s="127">
        <v>221453</v>
      </c>
      <c r="M31" s="128"/>
      <c r="N31" s="127">
        <v>206793</v>
      </c>
      <c r="O31" s="128"/>
      <c r="P31" s="127">
        <v>4224</v>
      </c>
      <c r="Q31" s="128"/>
      <c r="R31" s="127">
        <v>6932</v>
      </c>
      <c r="S31" s="128"/>
      <c r="T31" s="127">
        <v>5150</v>
      </c>
      <c r="U31" s="128"/>
      <c r="V31" s="127">
        <f>P31+J31+D31</f>
        <v>251434</v>
      </c>
      <c r="W31" s="128"/>
      <c r="X31" s="127">
        <f>R31+L31+F31</f>
        <v>242539</v>
      </c>
      <c r="Y31" s="128"/>
      <c r="Z31" s="127">
        <f>T31+N31+H31</f>
        <v>225696</v>
      </c>
      <c r="AA31" s="42"/>
    </row>
    <row r="32" spans="1:27" x14ac:dyDescent="0.2">
      <c r="A32" s="14"/>
      <c r="B32" s="14"/>
      <c r="C32" s="14"/>
      <c r="D32" s="128"/>
      <c r="E32" s="128"/>
      <c r="F32" s="128"/>
      <c r="G32" s="128"/>
      <c r="H32" s="128"/>
      <c r="I32" s="128"/>
      <c r="J32" s="128"/>
      <c r="K32" s="128"/>
      <c r="L32" s="128"/>
      <c r="M32" s="128"/>
      <c r="N32" s="128"/>
      <c r="O32" s="128"/>
      <c r="P32" s="128"/>
      <c r="Q32" s="136"/>
      <c r="R32" s="128"/>
      <c r="S32" s="136"/>
      <c r="T32" s="128"/>
      <c r="U32" s="136"/>
      <c r="V32" s="128"/>
      <c r="W32" s="136"/>
      <c r="X32" s="128"/>
      <c r="Y32" s="136"/>
      <c r="Z32" s="128"/>
      <c r="AA32" s="47"/>
    </row>
    <row r="33" spans="1:27" x14ac:dyDescent="0.2">
      <c r="A33" s="14"/>
      <c r="B33" s="16" t="s">
        <v>287</v>
      </c>
      <c r="C33" s="14"/>
      <c r="D33" s="127">
        <v>1625</v>
      </c>
      <c r="E33" s="128"/>
      <c r="F33" s="127">
        <v>1686</v>
      </c>
      <c r="G33" s="128"/>
      <c r="H33" s="127">
        <v>1557</v>
      </c>
      <c r="I33" s="128"/>
      <c r="J33" s="127">
        <v>0</v>
      </c>
      <c r="K33" s="128"/>
      <c r="L33" s="127">
        <v>0</v>
      </c>
      <c r="M33" s="128"/>
      <c r="N33" s="127">
        <v>0</v>
      </c>
      <c r="O33" s="128"/>
      <c r="P33" s="127">
        <v>0</v>
      </c>
      <c r="Q33" s="136"/>
      <c r="R33" s="127">
        <v>0</v>
      </c>
      <c r="S33" s="136"/>
      <c r="T33" s="127">
        <v>0</v>
      </c>
      <c r="U33" s="136"/>
      <c r="V33" s="127">
        <f>P33+J33+D33</f>
        <v>1625</v>
      </c>
      <c r="W33" s="136"/>
      <c r="X33" s="127">
        <f>R33+L33+F33</f>
        <v>1686</v>
      </c>
      <c r="Y33" s="136"/>
      <c r="Z33" s="127">
        <f>T33+N33+H33</f>
        <v>1557</v>
      </c>
      <c r="AA33" s="77"/>
    </row>
    <row r="34" spans="1:27" ht="22.5" x14ac:dyDescent="0.2">
      <c r="A34" s="14"/>
      <c r="B34" s="16" t="s">
        <v>288</v>
      </c>
      <c r="C34" s="14"/>
      <c r="D34" s="127">
        <v>0</v>
      </c>
      <c r="E34" s="128"/>
      <c r="F34" s="127">
        <v>0</v>
      </c>
      <c r="G34" s="128"/>
      <c r="H34" s="127">
        <v>0</v>
      </c>
      <c r="I34" s="128"/>
      <c r="J34" s="141">
        <v>28.9</v>
      </c>
      <c r="K34" s="142"/>
      <c r="L34" s="141">
        <v>28.5</v>
      </c>
      <c r="M34" s="142"/>
      <c r="N34" s="141">
        <v>27.6</v>
      </c>
      <c r="O34" s="128"/>
      <c r="P34" s="127">
        <v>0</v>
      </c>
      <c r="Q34" s="136"/>
      <c r="R34" s="127">
        <v>0</v>
      </c>
      <c r="S34" s="136"/>
      <c r="T34" s="127">
        <v>0</v>
      </c>
      <c r="U34" s="136"/>
      <c r="V34" s="141">
        <f>P34+J34+D34</f>
        <v>28.9</v>
      </c>
      <c r="W34" s="144"/>
      <c r="X34" s="141">
        <f>R34+L34+F34</f>
        <v>28.5</v>
      </c>
      <c r="Y34" s="144"/>
      <c r="Z34" s="141">
        <f>T34+N34+H34</f>
        <v>27.6</v>
      </c>
      <c r="AA34" s="80"/>
    </row>
    <row r="35" spans="1:27" x14ac:dyDescent="0.2">
      <c r="A35" s="14"/>
      <c r="B35" s="16" t="s">
        <v>289</v>
      </c>
      <c r="C35" s="14"/>
      <c r="D35" s="127">
        <v>0</v>
      </c>
      <c r="E35" s="128"/>
      <c r="F35" s="127">
        <v>0</v>
      </c>
      <c r="G35" s="128"/>
      <c r="H35" s="127">
        <v>0</v>
      </c>
      <c r="I35" s="128"/>
      <c r="J35" s="127">
        <v>277</v>
      </c>
      <c r="K35" s="128"/>
      <c r="L35" s="127">
        <v>289</v>
      </c>
      <c r="M35" s="128"/>
      <c r="N35" s="127">
        <v>235</v>
      </c>
      <c r="O35" s="128"/>
      <c r="P35" s="127">
        <v>0</v>
      </c>
      <c r="Q35" s="136"/>
      <c r="R35" s="127">
        <v>0</v>
      </c>
      <c r="S35" s="136"/>
      <c r="T35" s="127">
        <v>0</v>
      </c>
      <c r="U35" s="136"/>
      <c r="V35" s="127">
        <f>P35+J35+D35</f>
        <v>277</v>
      </c>
      <c r="W35" s="136"/>
      <c r="X35" s="127">
        <f>R35+L35+F35</f>
        <v>289</v>
      </c>
      <c r="Y35" s="136"/>
      <c r="Z35" s="127">
        <f>T35+N35+H35</f>
        <v>235</v>
      </c>
      <c r="AA35" s="77"/>
    </row>
    <row r="36" spans="1:27" x14ac:dyDescent="0.2">
      <c r="A36" s="14"/>
      <c r="B36" s="14"/>
      <c r="C36" s="14"/>
      <c r="D36" s="35"/>
      <c r="E36" s="35"/>
      <c r="F36" s="35"/>
      <c r="G36" s="35"/>
      <c r="H36" s="35"/>
      <c r="I36" s="35"/>
      <c r="J36" s="35"/>
      <c r="K36" s="35"/>
      <c r="L36" s="35"/>
      <c r="M36" s="35"/>
      <c r="N36" s="35"/>
      <c r="O36" s="14"/>
      <c r="P36" s="81"/>
      <c r="Q36" s="82"/>
      <c r="R36" s="81"/>
      <c r="S36" s="82"/>
      <c r="T36" s="81"/>
      <c r="U36" s="82"/>
      <c r="V36" s="35"/>
      <c r="W36" s="83"/>
      <c r="X36" s="35"/>
      <c r="Y36" s="83"/>
      <c r="Z36" s="35"/>
      <c r="AA36" s="83"/>
    </row>
    <row r="37" spans="1:27" x14ac:dyDescent="0.2">
      <c r="A37" s="14"/>
      <c r="B37" s="16" t="s">
        <v>218</v>
      </c>
      <c r="C37" s="14"/>
      <c r="D37" s="56">
        <v>0.27</v>
      </c>
      <c r="E37" s="35"/>
      <c r="F37" s="56">
        <v>0.23</v>
      </c>
      <c r="G37" s="35"/>
      <c r="H37" s="56">
        <v>0.25</v>
      </c>
      <c r="I37" s="35"/>
      <c r="J37" s="56">
        <v>0.3</v>
      </c>
      <c r="K37" s="35"/>
      <c r="L37" s="56">
        <v>0.19</v>
      </c>
      <c r="M37" s="35"/>
      <c r="N37" s="56">
        <v>0.27</v>
      </c>
      <c r="O37" s="14"/>
      <c r="P37" s="58" t="s">
        <v>46</v>
      </c>
      <c r="Q37" s="14"/>
      <c r="R37" s="58" t="s">
        <v>46</v>
      </c>
      <c r="S37" s="14"/>
      <c r="T37" s="58" t="s">
        <v>46</v>
      </c>
      <c r="U37" s="14"/>
      <c r="V37" s="56">
        <v>0.28999999999999998</v>
      </c>
      <c r="W37" s="35"/>
      <c r="X37" s="56">
        <v>0.22</v>
      </c>
      <c r="Y37" s="35"/>
      <c r="Z37" s="56">
        <v>0.25</v>
      </c>
      <c r="AA37" s="35"/>
    </row>
    <row r="38" spans="1:27" x14ac:dyDescent="0.2">
      <c r="A38" s="14"/>
      <c r="B38" s="14"/>
      <c r="C38" s="14"/>
      <c r="D38" s="14"/>
      <c r="E38" s="14"/>
      <c r="F38" s="14"/>
      <c r="G38" s="14"/>
      <c r="H38" s="14"/>
      <c r="I38" s="14"/>
      <c r="J38" s="14"/>
      <c r="K38" s="14"/>
      <c r="L38" s="14"/>
      <c r="M38" s="14"/>
      <c r="N38" s="14"/>
      <c r="O38" s="14"/>
      <c r="P38" s="14"/>
      <c r="Q38" s="47"/>
      <c r="R38" s="14"/>
      <c r="S38" s="47"/>
      <c r="T38" s="14"/>
      <c r="U38" s="47"/>
      <c r="V38" s="27"/>
      <c r="W38" s="47"/>
      <c r="X38" s="27"/>
      <c r="Y38" s="47"/>
      <c r="Z38" s="27"/>
      <c r="AA38" s="47"/>
    </row>
    <row r="39" spans="1:27" x14ac:dyDescent="0.2">
      <c r="A39" s="14"/>
      <c r="B39" s="16" t="s">
        <v>134</v>
      </c>
      <c r="C39" s="14"/>
      <c r="D39" s="14"/>
      <c r="E39" s="14"/>
      <c r="F39" s="14"/>
      <c r="G39" s="14"/>
      <c r="H39" s="14"/>
      <c r="I39" s="14"/>
      <c r="J39" s="14"/>
      <c r="K39" s="14"/>
      <c r="L39" s="14"/>
      <c r="M39" s="14"/>
      <c r="N39" s="14"/>
      <c r="O39" s="14"/>
      <c r="P39" s="14"/>
      <c r="Q39" s="47"/>
      <c r="R39" s="14"/>
      <c r="S39" s="47"/>
      <c r="T39" s="14"/>
      <c r="U39" s="47"/>
      <c r="V39" s="27"/>
      <c r="W39" s="47"/>
      <c r="X39" s="27"/>
      <c r="Y39" s="47"/>
      <c r="Z39" s="27"/>
      <c r="AA39" s="47"/>
    </row>
    <row r="40" spans="1:27" x14ac:dyDescent="0.2">
      <c r="A40" s="14"/>
      <c r="B40" s="16" t="s">
        <v>219</v>
      </c>
      <c r="C40" s="14"/>
      <c r="D40" s="14"/>
      <c r="E40" s="14"/>
      <c r="F40" s="14"/>
      <c r="G40" s="14"/>
      <c r="H40" s="14"/>
      <c r="I40" s="14"/>
      <c r="J40" s="14"/>
      <c r="K40" s="14"/>
      <c r="L40" s="14"/>
      <c r="M40" s="14"/>
      <c r="N40" s="14"/>
      <c r="O40" s="14"/>
      <c r="P40" s="14"/>
      <c r="Q40" s="47"/>
      <c r="R40" s="14"/>
      <c r="S40" s="47"/>
      <c r="T40" s="14"/>
      <c r="U40" s="47"/>
      <c r="V40" s="21">
        <v>176</v>
      </c>
      <c r="W40" s="77"/>
      <c r="X40" s="21">
        <v>158</v>
      </c>
      <c r="Y40" s="77"/>
      <c r="Z40" s="21">
        <v>155</v>
      </c>
      <c r="AA40" s="77"/>
    </row>
    <row r="41" spans="1:27" x14ac:dyDescent="0.2">
      <c r="A41" s="14"/>
      <c r="B41" s="14"/>
      <c r="C41" s="14"/>
      <c r="D41" s="14"/>
      <c r="E41" s="14"/>
      <c r="F41" s="14"/>
      <c r="G41" s="14"/>
      <c r="H41" s="14"/>
      <c r="I41" s="14"/>
      <c r="J41" s="14"/>
      <c r="K41" s="14"/>
      <c r="L41" s="14"/>
      <c r="M41" s="14"/>
      <c r="N41" s="14"/>
      <c r="O41" s="14"/>
      <c r="P41" s="14"/>
      <c r="Q41" s="47"/>
      <c r="R41" s="14"/>
      <c r="S41" s="47"/>
      <c r="T41" s="14"/>
      <c r="U41" s="47"/>
      <c r="V41" s="27"/>
      <c r="W41" s="47"/>
      <c r="X41" s="27"/>
      <c r="Y41" s="47"/>
      <c r="Z41" s="27"/>
      <c r="AA41" s="47"/>
    </row>
    <row r="42" spans="1:27" x14ac:dyDescent="0.2">
      <c r="A42" s="14"/>
      <c r="B42" s="151" t="s">
        <v>220</v>
      </c>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row>
    <row r="43" spans="1:27" ht="21.75" customHeight="1" x14ac:dyDescent="0.2">
      <c r="A43" s="14"/>
      <c r="B43" s="151" t="s">
        <v>343</v>
      </c>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row>
    <row r="44" spans="1:27" ht="21" customHeight="1" x14ac:dyDescent="0.2">
      <c r="A44" s="14"/>
      <c r="B44" s="151" t="s">
        <v>290</v>
      </c>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row>
    <row r="45" spans="1:27" x14ac:dyDescent="0.2">
      <c r="A45" s="14"/>
      <c r="B45" s="151" t="s">
        <v>338</v>
      </c>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row>
    <row r="46" spans="1:27" ht="21.75" customHeight="1" x14ac:dyDescent="0.2">
      <c r="A46" s="14"/>
      <c r="B46" s="151" t="s">
        <v>291</v>
      </c>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row>
    <row r="47" spans="1:27" x14ac:dyDescent="0.2">
      <c r="A47" s="14"/>
      <c r="B47" s="151" t="s">
        <v>292</v>
      </c>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row>
    <row r="48" spans="1:27" x14ac:dyDescent="0.2">
      <c r="A48" s="14"/>
      <c r="B48" s="151" t="s">
        <v>293</v>
      </c>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row>
    <row r="49" spans="1:27" x14ac:dyDescent="0.2">
      <c r="A49" s="14"/>
      <c r="B49" s="153"/>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row>
    <row r="50" spans="1:27" x14ac:dyDescent="0.2">
      <c r="A50" s="14"/>
      <c r="B50" s="14"/>
      <c r="C50" s="14"/>
      <c r="D50" s="14"/>
      <c r="E50" s="14"/>
      <c r="F50" s="14"/>
      <c r="G50" s="14"/>
      <c r="H50" s="14"/>
      <c r="I50" s="14"/>
      <c r="J50" s="14"/>
      <c r="K50" s="14"/>
      <c r="L50" s="14"/>
      <c r="M50" s="14"/>
      <c r="N50" s="14"/>
      <c r="O50" s="14"/>
      <c r="P50" s="14"/>
      <c r="Q50" s="47"/>
      <c r="R50" s="14"/>
      <c r="S50" s="47"/>
      <c r="T50" s="14"/>
      <c r="U50" s="47"/>
      <c r="V50" s="27"/>
      <c r="W50" s="47"/>
      <c r="X50" s="27"/>
      <c r="Y50" s="47"/>
      <c r="Z50" s="27"/>
      <c r="AA50" s="47"/>
    </row>
    <row r="51" spans="1:27" x14ac:dyDescent="0.2">
      <c r="A51" s="14"/>
      <c r="B51" s="14"/>
      <c r="C51" s="14"/>
      <c r="D51" s="14"/>
      <c r="E51" s="14"/>
      <c r="F51" s="14"/>
      <c r="G51" s="14"/>
      <c r="H51" s="14"/>
      <c r="I51" s="14"/>
      <c r="J51" s="14"/>
      <c r="K51" s="14"/>
      <c r="L51" s="14"/>
      <c r="M51" s="14"/>
      <c r="N51" s="14"/>
      <c r="O51" s="14"/>
      <c r="P51" s="14"/>
      <c r="Q51" s="47"/>
      <c r="R51" s="14"/>
      <c r="S51" s="47"/>
      <c r="T51" s="14"/>
      <c r="U51" s="47"/>
      <c r="V51" s="27"/>
      <c r="W51" s="47"/>
      <c r="X51" s="27"/>
      <c r="Y51" s="47"/>
      <c r="Z51" s="27"/>
      <c r="AA51" s="47"/>
    </row>
    <row r="52" spans="1:27" x14ac:dyDescent="0.2">
      <c r="A52" s="14"/>
      <c r="B52" s="14"/>
      <c r="C52" s="14"/>
      <c r="D52" s="14"/>
      <c r="E52" s="14"/>
      <c r="F52" s="14"/>
      <c r="G52" s="14"/>
      <c r="H52" s="14"/>
      <c r="I52" s="14"/>
      <c r="J52" s="14"/>
      <c r="K52" s="14"/>
      <c r="L52" s="14"/>
      <c r="M52" s="14"/>
      <c r="N52" s="14"/>
      <c r="O52" s="14"/>
      <c r="P52" s="14"/>
      <c r="Q52" s="47"/>
      <c r="R52" s="14"/>
      <c r="S52" s="47"/>
      <c r="T52" s="14"/>
      <c r="U52" s="47"/>
      <c r="V52" s="27"/>
      <c r="W52" s="47"/>
      <c r="X52" s="27"/>
      <c r="Y52" s="47"/>
      <c r="Z52" s="27"/>
      <c r="AA52" s="47"/>
    </row>
    <row r="53" spans="1:27" x14ac:dyDescent="0.2">
      <c r="A53" s="14"/>
      <c r="B53" s="14"/>
      <c r="C53" s="14"/>
      <c r="D53" s="14"/>
      <c r="E53" s="14"/>
      <c r="F53" s="14"/>
      <c r="G53" s="14"/>
      <c r="H53" s="14"/>
      <c r="I53" s="14"/>
      <c r="J53" s="14"/>
      <c r="K53" s="14"/>
      <c r="L53" s="14"/>
      <c r="M53" s="14"/>
      <c r="N53" s="14"/>
      <c r="O53" s="14"/>
      <c r="P53" s="14"/>
      <c r="Q53" s="47"/>
      <c r="R53" s="14"/>
      <c r="S53" s="47"/>
      <c r="T53" s="14"/>
      <c r="U53" s="47"/>
      <c r="V53" s="27"/>
      <c r="W53" s="47"/>
      <c r="X53" s="27"/>
      <c r="Y53" s="47"/>
      <c r="Z53" s="27"/>
      <c r="AA53" s="47"/>
    </row>
    <row r="54" spans="1:27" x14ac:dyDescent="0.2">
      <c r="A54" s="14"/>
      <c r="B54" s="14"/>
      <c r="C54" s="14"/>
      <c r="D54" s="14"/>
      <c r="E54" s="14"/>
      <c r="F54" s="14"/>
      <c r="G54" s="14"/>
      <c r="H54" s="14"/>
      <c r="I54" s="14"/>
      <c r="J54" s="14"/>
      <c r="K54" s="14"/>
      <c r="L54" s="14"/>
      <c r="M54" s="14"/>
      <c r="N54" s="14"/>
      <c r="O54" s="14"/>
      <c r="P54" s="14"/>
      <c r="Q54" s="47"/>
      <c r="R54" s="14"/>
      <c r="S54" s="47"/>
      <c r="T54" s="14"/>
      <c r="U54" s="47"/>
      <c r="V54" s="27"/>
      <c r="W54" s="47"/>
      <c r="X54" s="27"/>
      <c r="Y54" s="47"/>
      <c r="Z54" s="27"/>
      <c r="AA54" s="47"/>
    </row>
    <row r="55" spans="1:27" x14ac:dyDescent="0.2">
      <c r="A55" s="14"/>
      <c r="B55" s="14"/>
      <c r="C55" s="14"/>
      <c r="D55" s="14"/>
      <c r="E55" s="14"/>
      <c r="F55" s="14"/>
      <c r="G55" s="14"/>
      <c r="H55" s="14"/>
      <c r="I55" s="14"/>
      <c r="J55" s="14"/>
      <c r="K55" s="14"/>
      <c r="L55" s="14"/>
      <c r="M55" s="14"/>
      <c r="N55" s="14"/>
      <c r="O55" s="14"/>
      <c r="P55" s="14"/>
      <c r="Q55" s="47"/>
      <c r="R55" s="14"/>
      <c r="S55" s="47"/>
      <c r="T55" s="14"/>
      <c r="U55" s="47"/>
      <c r="V55" s="27"/>
      <c r="W55" s="47"/>
      <c r="X55" s="27"/>
      <c r="Y55" s="47"/>
      <c r="Z55" s="27"/>
      <c r="AA55" s="47"/>
    </row>
    <row r="56" spans="1:27" x14ac:dyDescent="0.2">
      <c r="A56" s="14"/>
      <c r="B56" s="14"/>
      <c r="C56" s="14"/>
      <c r="D56" s="14"/>
      <c r="E56" s="14"/>
      <c r="F56" s="14"/>
      <c r="G56" s="14"/>
      <c r="H56" s="14"/>
      <c r="I56" s="14"/>
      <c r="J56" s="14"/>
      <c r="K56" s="14"/>
      <c r="L56" s="14"/>
      <c r="M56" s="14"/>
      <c r="N56" s="14"/>
      <c r="O56" s="14"/>
      <c r="P56" s="14"/>
      <c r="Q56" s="47"/>
      <c r="R56" s="14"/>
      <c r="S56" s="47"/>
      <c r="T56" s="14"/>
      <c r="U56" s="47"/>
      <c r="V56" s="27"/>
      <c r="W56" s="47"/>
      <c r="X56" s="27"/>
      <c r="Y56" s="47"/>
      <c r="Z56" s="27"/>
      <c r="AA56" s="47"/>
    </row>
    <row r="57" spans="1:27" x14ac:dyDescent="0.2">
      <c r="A57" s="14"/>
      <c r="B57" s="14"/>
      <c r="C57" s="14"/>
      <c r="D57" s="14"/>
      <c r="E57" s="14"/>
      <c r="F57" s="14"/>
      <c r="G57" s="14"/>
      <c r="H57" s="14"/>
      <c r="I57" s="14"/>
      <c r="J57" s="14"/>
      <c r="K57" s="14"/>
      <c r="L57" s="14"/>
      <c r="M57" s="14"/>
      <c r="N57" s="14"/>
      <c r="O57" s="14"/>
      <c r="P57" s="14"/>
      <c r="Q57" s="47"/>
      <c r="R57" s="14"/>
      <c r="S57" s="47"/>
      <c r="T57" s="14"/>
      <c r="U57" s="47"/>
      <c r="V57" s="27"/>
      <c r="W57" s="47"/>
      <c r="X57" s="27"/>
      <c r="Y57" s="47"/>
      <c r="Z57" s="27"/>
      <c r="AA57" s="47"/>
    </row>
    <row r="58" spans="1:27" x14ac:dyDescent="0.2">
      <c r="A58" s="14"/>
      <c r="B58" s="14"/>
      <c r="C58" s="14"/>
      <c r="D58" s="14"/>
      <c r="E58" s="14"/>
      <c r="F58" s="14"/>
      <c r="G58" s="14"/>
      <c r="H58" s="14"/>
      <c r="I58" s="14"/>
      <c r="J58" s="14"/>
      <c r="K58" s="14"/>
      <c r="L58" s="14"/>
      <c r="M58" s="14"/>
      <c r="N58" s="14"/>
      <c r="O58" s="14"/>
      <c r="P58" s="14"/>
      <c r="Q58" s="47"/>
      <c r="R58" s="14"/>
      <c r="S58" s="47"/>
      <c r="T58" s="14"/>
      <c r="U58" s="47"/>
      <c r="V58" s="27"/>
      <c r="W58" s="47"/>
      <c r="X58" s="27"/>
      <c r="Y58" s="47"/>
      <c r="Z58" s="27"/>
      <c r="AA58" s="47"/>
    </row>
    <row r="59" spans="1:27" x14ac:dyDescent="0.2">
      <c r="A59" s="14"/>
      <c r="B59" s="14"/>
      <c r="C59" s="14"/>
      <c r="D59" s="14"/>
      <c r="E59" s="14"/>
      <c r="F59" s="14"/>
      <c r="G59" s="14"/>
      <c r="H59" s="14"/>
      <c r="I59" s="14"/>
      <c r="J59" s="14"/>
      <c r="K59" s="14"/>
      <c r="L59" s="14"/>
      <c r="M59" s="14"/>
      <c r="N59" s="14"/>
      <c r="O59" s="14"/>
      <c r="P59" s="14"/>
      <c r="Q59" s="47"/>
      <c r="R59" s="14"/>
      <c r="S59" s="47"/>
      <c r="T59" s="14"/>
      <c r="U59" s="47"/>
      <c r="V59" s="27"/>
      <c r="W59" s="47"/>
      <c r="X59" s="27"/>
      <c r="Y59" s="47"/>
      <c r="Z59" s="27"/>
      <c r="AA59" s="47"/>
    </row>
    <row r="60" spans="1:27" x14ac:dyDescent="0.2">
      <c r="A60" s="14"/>
      <c r="B60" s="14"/>
      <c r="C60" s="14"/>
      <c r="D60" s="14"/>
      <c r="E60" s="14"/>
      <c r="F60" s="14"/>
      <c r="G60" s="14"/>
      <c r="H60" s="14"/>
      <c r="I60" s="14"/>
      <c r="J60" s="14"/>
      <c r="K60" s="14"/>
      <c r="L60" s="14"/>
      <c r="M60" s="14"/>
      <c r="N60" s="14"/>
      <c r="O60" s="14"/>
      <c r="P60" s="14"/>
      <c r="Q60" s="47"/>
      <c r="R60" s="14"/>
      <c r="S60" s="47"/>
      <c r="T60" s="14"/>
      <c r="U60" s="47"/>
      <c r="V60" s="27"/>
      <c r="W60" s="47"/>
      <c r="X60" s="27"/>
      <c r="Y60" s="47"/>
      <c r="Z60" s="27"/>
      <c r="AA60" s="47"/>
    </row>
    <row r="61" spans="1:27" x14ac:dyDescent="0.2">
      <c r="A61" s="14"/>
      <c r="B61" s="14"/>
      <c r="C61" s="14"/>
      <c r="D61" s="14"/>
      <c r="E61" s="14"/>
      <c r="F61" s="14"/>
      <c r="G61" s="14"/>
      <c r="H61" s="14"/>
      <c r="I61" s="14"/>
      <c r="J61" s="14"/>
      <c r="K61" s="14"/>
      <c r="L61" s="14"/>
      <c r="M61" s="14"/>
      <c r="N61" s="14"/>
      <c r="O61" s="14"/>
      <c r="P61" s="14"/>
      <c r="Q61" s="47"/>
      <c r="R61" s="14"/>
      <c r="S61" s="47"/>
      <c r="T61" s="14"/>
      <c r="U61" s="47"/>
      <c r="V61" s="27"/>
      <c r="W61" s="47"/>
      <c r="X61" s="27"/>
      <c r="Y61" s="47"/>
      <c r="Z61" s="27"/>
      <c r="AA61" s="47"/>
    </row>
    <row r="62" spans="1:27" x14ac:dyDescent="0.2">
      <c r="A62" s="14"/>
      <c r="B62" s="14"/>
      <c r="C62" s="14"/>
      <c r="D62" s="14"/>
      <c r="E62" s="14"/>
      <c r="F62" s="14"/>
      <c r="G62" s="14"/>
      <c r="H62" s="14"/>
      <c r="I62" s="14"/>
      <c r="J62" s="14"/>
      <c r="K62" s="14"/>
      <c r="L62" s="14"/>
      <c r="M62" s="14"/>
      <c r="N62" s="14"/>
      <c r="O62" s="14"/>
      <c r="P62" s="14"/>
      <c r="Q62" s="47"/>
      <c r="R62" s="14"/>
      <c r="S62" s="47"/>
      <c r="T62" s="14"/>
      <c r="U62" s="47"/>
      <c r="V62" s="27"/>
      <c r="W62" s="47"/>
      <c r="X62" s="27"/>
      <c r="Y62" s="47"/>
      <c r="Z62" s="27"/>
      <c r="AA62" s="47"/>
    </row>
    <row r="63" spans="1:27" x14ac:dyDescent="0.2">
      <c r="A63" s="14"/>
      <c r="B63" s="14"/>
      <c r="C63" s="14"/>
      <c r="D63" s="14"/>
      <c r="E63" s="14"/>
      <c r="F63" s="14"/>
      <c r="G63" s="14"/>
      <c r="H63" s="14"/>
      <c r="I63" s="14"/>
      <c r="J63" s="14"/>
      <c r="K63" s="14"/>
      <c r="L63" s="14"/>
      <c r="M63" s="14"/>
      <c r="N63" s="14"/>
      <c r="O63" s="14"/>
      <c r="P63" s="14"/>
      <c r="Q63" s="47"/>
      <c r="R63" s="14"/>
      <c r="S63" s="47"/>
      <c r="T63" s="14"/>
      <c r="U63" s="47"/>
      <c r="V63" s="27"/>
      <c r="W63" s="47"/>
      <c r="X63" s="27"/>
      <c r="Y63" s="47"/>
      <c r="Z63" s="27"/>
      <c r="AA63" s="47"/>
    </row>
    <row r="64" spans="1:27" x14ac:dyDescent="0.2">
      <c r="A64" s="14"/>
      <c r="B64" s="14"/>
      <c r="C64" s="14"/>
      <c r="D64" s="14"/>
      <c r="E64" s="14"/>
      <c r="F64" s="14"/>
      <c r="G64" s="14"/>
      <c r="H64" s="14"/>
      <c r="I64" s="14"/>
      <c r="J64" s="14"/>
      <c r="K64" s="14"/>
      <c r="L64" s="14"/>
      <c r="M64" s="14"/>
      <c r="N64" s="14"/>
      <c r="O64" s="14"/>
      <c r="P64" s="14"/>
      <c r="Q64" s="47"/>
      <c r="R64" s="14"/>
      <c r="S64" s="47"/>
      <c r="T64" s="14"/>
      <c r="U64" s="47"/>
      <c r="V64" s="27"/>
      <c r="W64" s="47"/>
      <c r="X64" s="27"/>
      <c r="Y64" s="47"/>
      <c r="Z64" s="27"/>
      <c r="AA64" s="47"/>
    </row>
    <row r="65" spans="1:27" x14ac:dyDescent="0.2">
      <c r="A65" s="14"/>
      <c r="B65" s="14"/>
      <c r="C65" s="14"/>
      <c r="D65" s="14"/>
      <c r="E65" s="14"/>
      <c r="F65" s="14"/>
      <c r="G65" s="14"/>
      <c r="H65" s="14"/>
      <c r="I65" s="14"/>
      <c r="J65" s="14"/>
      <c r="K65" s="14"/>
      <c r="L65" s="14"/>
      <c r="M65" s="14"/>
      <c r="N65" s="14"/>
      <c r="O65" s="14"/>
      <c r="P65" s="14"/>
      <c r="Q65" s="47"/>
      <c r="R65" s="14"/>
      <c r="S65" s="47"/>
      <c r="T65" s="14"/>
      <c r="U65" s="47"/>
      <c r="V65" s="27"/>
      <c r="W65" s="47"/>
      <c r="X65" s="27"/>
      <c r="Y65" s="47"/>
      <c r="Z65" s="27"/>
      <c r="AA65" s="47"/>
    </row>
    <row r="66" spans="1:27" x14ac:dyDescent="0.2">
      <c r="A66" s="14"/>
      <c r="B66" s="14"/>
      <c r="C66" s="14"/>
      <c r="D66" s="14"/>
      <c r="E66" s="14"/>
      <c r="F66" s="14"/>
      <c r="G66" s="14"/>
      <c r="H66" s="14"/>
      <c r="I66" s="14"/>
      <c r="J66" s="14"/>
      <c r="K66" s="14"/>
      <c r="L66" s="14"/>
      <c r="M66" s="14"/>
      <c r="N66" s="14"/>
      <c r="O66" s="14"/>
      <c r="P66" s="14"/>
      <c r="Q66" s="47"/>
      <c r="R66" s="14"/>
      <c r="S66" s="47"/>
      <c r="T66" s="14"/>
      <c r="U66" s="47"/>
      <c r="V66" s="27"/>
      <c r="W66" s="47"/>
      <c r="X66" s="27"/>
      <c r="Y66" s="47"/>
      <c r="Z66" s="27"/>
      <c r="AA66" s="47"/>
    </row>
    <row r="67" spans="1:27" x14ac:dyDescent="0.2">
      <c r="A67" s="14"/>
      <c r="B67" s="14"/>
      <c r="C67" s="14"/>
      <c r="D67" s="14"/>
      <c r="E67" s="14"/>
      <c r="F67" s="14"/>
      <c r="G67" s="14"/>
      <c r="H67" s="14"/>
      <c r="I67" s="14"/>
      <c r="J67" s="14"/>
      <c r="K67" s="14"/>
      <c r="L67" s="14"/>
      <c r="M67" s="14"/>
      <c r="N67" s="14"/>
      <c r="O67" s="14"/>
      <c r="P67" s="14"/>
      <c r="Q67" s="47"/>
      <c r="R67" s="14"/>
      <c r="S67" s="47"/>
      <c r="T67" s="14"/>
      <c r="U67" s="47"/>
      <c r="V67" s="27"/>
      <c r="W67" s="47"/>
      <c r="X67" s="27"/>
      <c r="Y67" s="47"/>
      <c r="Z67" s="27"/>
      <c r="AA67" s="47"/>
    </row>
    <row r="68" spans="1:27" x14ac:dyDescent="0.2">
      <c r="A68" s="14"/>
      <c r="B68" s="14"/>
      <c r="C68" s="14"/>
      <c r="D68" s="14"/>
      <c r="E68" s="14"/>
      <c r="F68" s="14"/>
      <c r="G68" s="14"/>
      <c r="H68" s="14"/>
      <c r="I68" s="14"/>
      <c r="J68" s="14"/>
      <c r="K68" s="14"/>
      <c r="L68" s="14"/>
      <c r="M68" s="14"/>
      <c r="N68" s="14"/>
      <c r="O68" s="14"/>
      <c r="P68" s="14"/>
      <c r="Q68" s="47"/>
      <c r="R68" s="14"/>
      <c r="S68" s="47"/>
      <c r="T68" s="14"/>
      <c r="U68" s="47"/>
      <c r="V68" s="27"/>
      <c r="W68" s="47"/>
      <c r="X68" s="27"/>
      <c r="Y68" s="47"/>
      <c r="Z68" s="27"/>
      <c r="AA68" s="47"/>
    </row>
    <row r="69" spans="1:27" x14ac:dyDescent="0.2">
      <c r="A69" s="14"/>
      <c r="B69" s="14"/>
      <c r="C69" s="14"/>
      <c r="D69" s="14"/>
      <c r="E69" s="14"/>
      <c r="F69" s="14"/>
      <c r="G69" s="14"/>
      <c r="H69" s="14"/>
      <c r="I69" s="14"/>
      <c r="J69" s="14"/>
      <c r="K69" s="14"/>
      <c r="L69" s="14"/>
      <c r="M69" s="14"/>
      <c r="N69" s="14"/>
      <c r="O69" s="14"/>
      <c r="P69" s="14"/>
      <c r="Q69" s="47"/>
      <c r="R69" s="14"/>
      <c r="S69" s="47"/>
      <c r="T69" s="14"/>
      <c r="U69" s="47"/>
      <c r="V69" s="27"/>
      <c r="W69" s="47"/>
      <c r="X69" s="27"/>
      <c r="Y69" s="47"/>
      <c r="Z69" s="27"/>
      <c r="AA69" s="47"/>
    </row>
    <row r="70" spans="1:27" x14ac:dyDescent="0.2">
      <c r="A70" s="14"/>
      <c r="B70" s="14"/>
      <c r="C70" s="14"/>
      <c r="D70" s="14"/>
      <c r="E70" s="14"/>
      <c r="F70" s="14"/>
      <c r="G70" s="14"/>
      <c r="H70" s="14"/>
      <c r="I70" s="14"/>
      <c r="J70" s="14"/>
      <c r="K70" s="14"/>
      <c r="L70" s="14"/>
      <c r="M70" s="14"/>
      <c r="N70" s="14"/>
      <c r="O70" s="14"/>
      <c r="P70" s="14"/>
      <c r="Q70" s="47"/>
      <c r="R70" s="14"/>
      <c r="S70" s="47"/>
      <c r="T70" s="14"/>
      <c r="U70" s="47"/>
      <c r="V70" s="27"/>
      <c r="W70" s="47"/>
      <c r="X70" s="27"/>
      <c r="Y70" s="47"/>
      <c r="Z70" s="27"/>
      <c r="AA70" s="47"/>
    </row>
    <row r="71" spans="1:27" x14ac:dyDescent="0.2">
      <c r="A71" s="14"/>
      <c r="B71" s="14"/>
      <c r="C71" s="14"/>
      <c r="D71" s="14"/>
      <c r="E71" s="14"/>
      <c r="F71" s="14"/>
      <c r="G71" s="14"/>
      <c r="H71" s="14"/>
      <c r="I71" s="14"/>
      <c r="J71" s="14"/>
      <c r="K71" s="14"/>
      <c r="L71" s="14"/>
      <c r="M71" s="14"/>
      <c r="N71" s="14"/>
      <c r="O71" s="14"/>
      <c r="P71" s="14"/>
      <c r="Q71" s="47"/>
      <c r="R71" s="14"/>
      <c r="S71" s="47"/>
      <c r="T71" s="14"/>
      <c r="U71" s="47"/>
      <c r="V71" s="27"/>
      <c r="W71" s="47"/>
      <c r="X71" s="27"/>
      <c r="Y71" s="47"/>
      <c r="Z71" s="27"/>
      <c r="AA71" s="47"/>
    </row>
    <row r="72" spans="1:27" x14ac:dyDescent="0.2">
      <c r="A72" s="14"/>
      <c r="B72" s="14"/>
      <c r="C72" s="14"/>
      <c r="D72" s="14"/>
      <c r="E72" s="14"/>
      <c r="F72" s="14"/>
      <c r="G72" s="14"/>
      <c r="H72" s="14"/>
      <c r="I72" s="14"/>
      <c r="J72" s="14"/>
      <c r="K72" s="14"/>
      <c r="L72" s="14"/>
      <c r="M72" s="14"/>
      <c r="N72" s="14"/>
      <c r="O72" s="14"/>
      <c r="P72" s="14"/>
      <c r="Q72" s="47"/>
      <c r="R72" s="14"/>
      <c r="S72" s="47"/>
      <c r="T72" s="14"/>
      <c r="U72" s="47"/>
      <c r="V72" s="27"/>
      <c r="W72" s="47"/>
      <c r="X72" s="27"/>
      <c r="Y72" s="47"/>
      <c r="Z72" s="27"/>
      <c r="AA72" s="47"/>
    </row>
    <row r="73" spans="1:27" x14ac:dyDescent="0.2">
      <c r="A73" s="14"/>
      <c r="B73" s="14"/>
      <c r="C73" s="14"/>
      <c r="D73" s="14"/>
      <c r="E73" s="14"/>
      <c r="F73" s="14"/>
      <c r="G73" s="14"/>
      <c r="H73" s="14"/>
      <c r="I73" s="14"/>
      <c r="J73" s="14"/>
      <c r="K73" s="14"/>
      <c r="L73" s="14"/>
      <c r="M73" s="14"/>
      <c r="N73" s="14"/>
      <c r="O73" s="14"/>
      <c r="P73" s="14"/>
      <c r="Q73" s="47"/>
      <c r="R73" s="14"/>
      <c r="S73" s="47"/>
      <c r="T73" s="14"/>
      <c r="U73" s="47"/>
      <c r="V73" s="27"/>
      <c r="W73" s="47"/>
      <c r="X73" s="27"/>
      <c r="Y73" s="47"/>
      <c r="Z73" s="27"/>
      <c r="AA73" s="47"/>
    </row>
    <row r="74" spans="1:27" x14ac:dyDescent="0.2">
      <c r="A74" s="14"/>
      <c r="B74" s="14"/>
      <c r="C74" s="14"/>
      <c r="D74" s="14"/>
      <c r="E74" s="14"/>
      <c r="F74" s="14"/>
      <c r="G74" s="14"/>
      <c r="H74" s="14"/>
      <c r="I74" s="14"/>
      <c r="J74" s="14"/>
      <c r="K74" s="14"/>
      <c r="L74" s="14"/>
      <c r="M74" s="14"/>
      <c r="N74" s="14"/>
      <c r="O74" s="14"/>
      <c r="P74" s="14"/>
      <c r="Q74" s="47"/>
      <c r="R74" s="14"/>
      <c r="S74" s="47"/>
      <c r="T74" s="14"/>
      <c r="U74" s="47"/>
      <c r="V74" s="27"/>
      <c r="W74" s="47"/>
      <c r="X74" s="27"/>
      <c r="Y74" s="47"/>
      <c r="Z74" s="27"/>
      <c r="AA74" s="47"/>
    </row>
    <row r="75" spans="1:27" x14ac:dyDescent="0.2">
      <c r="A75" s="14"/>
      <c r="B75" s="14"/>
      <c r="C75" s="14"/>
      <c r="D75" s="14"/>
      <c r="E75" s="14"/>
      <c r="F75" s="14"/>
      <c r="G75" s="14"/>
      <c r="H75" s="14"/>
      <c r="I75" s="14"/>
      <c r="J75" s="14"/>
      <c r="K75" s="14"/>
      <c r="L75" s="14"/>
      <c r="M75" s="14"/>
      <c r="N75" s="14"/>
      <c r="O75" s="14"/>
      <c r="P75" s="14"/>
      <c r="Q75" s="47"/>
      <c r="R75" s="14"/>
      <c r="S75" s="47"/>
      <c r="T75" s="14"/>
      <c r="U75" s="47"/>
      <c r="V75" s="27"/>
      <c r="W75" s="47"/>
      <c r="X75" s="27"/>
      <c r="Y75" s="47"/>
      <c r="Z75" s="27"/>
      <c r="AA75" s="47"/>
    </row>
    <row r="76" spans="1:27" x14ac:dyDescent="0.2">
      <c r="A76" s="14"/>
      <c r="B76" s="14"/>
      <c r="C76" s="14"/>
      <c r="D76" s="14"/>
      <c r="E76" s="14"/>
      <c r="F76" s="14"/>
      <c r="G76" s="14"/>
      <c r="H76" s="14"/>
      <c r="I76" s="14"/>
      <c r="J76" s="14"/>
      <c r="K76" s="14"/>
      <c r="L76" s="14"/>
      <c r="M76" s="14"/>
      <c r="N76" s="14"/>
      <c r="O76" s="14"/>
      <c r="P76" s="14"/>
      <c r="Q76" s="47"/>
      <c r="R76" s="14"/>
      <c r="S76" s="47"/>
      <c r="T76" s="14"/>
      <c r="U76" s="47"/>
      <c r="V76" s="27"/>
      <c r="W76" s="47"/>
      <c r="X76" s="27"/>
      <c r="Y76" s="47"/>
      <c r="Z76" s="27"/>
      <c r="AA76" s="47"/>
    </row>
    <row r="77" spans="1:27" x14ac:dyDescent="0.2">
      <c r="A77" s="14"/>
      <c r="B77" s="14"/>
      <c r="C77" s="14"/>
      <c r="D77" s="14"/>
      <c r="E77" s="14"/>
      <c r="F77" s="14"/>
      <c r="G77" s="14"/>
      <c r="H77" s="14"/>
      <c r="I77" s="14"/>
      <c r="J77" s="14"/>
      <c r="K77" s="14"/>
      <c r="L77" s="14"/>
      <c r="M77" s="14"/>
      <c r="N77" s="14"/>
      <c r="O77" s="14"/>
      <c r="P77" s="14"/>
      <c r="Q77" s="47"/>
      <c r="R77" s="14"/>
      <c r="S77" s="47"/>
      <c r="T77" s="14"/>
      <c r="U77" s="47"/>
      <c r="V77" s="27"/>
      <c r="W77" s="47"/>
      <c r="X77" s="27"/>
      <c r="Y77" s="47"/>
      <c r="Z77" s="27"/>
      <c r="AA77" s="47"/>
    </row>
    <row r="78" spans="1:27" x14ac:dyDescent="0.2">
      <c r="A78" s="14"/>
      <c r="B78" s="14"/>
      <c r="C78" s="14"/>
      <c r="D78" s="14"/>
      <c r="E78" s="14"/>
      <c r="F78" s="14"/>
      <c r="G78" s="14"/>
      <c r="H78" s="14"/>
      <c r="I78" s="14"/>
      <c r="J78" s="14"/>
      <c r="K78" s="14"/>
      <c r="L78" s="14"/>
      <c r="M78" s="14"/>
      <c r="N78" s="14"/>
      <c r="O78" s="14"/>
      <c r="P78" s="14"/>
      <c r="Q78" s="47"/>
      <c r="R78" s="14"/>
      <c r="S78" s="47"/>
      <c r="T78" s="14"/>
      <c r="U78" s="47"/>
      <c r="V78" s="27"/>
      <c r="W78" s="47"/>
      <c r="X78" s="27"/>
      <c r="Y78" s="47"/>
      <c r="Z78" s="27"/>
      <c r="AA78" s="47"/>
    </row>
    <row r="79" spans="1:27" x14ac:dyDescent="0.2">
      <c r="A79" s="14"/>
      <c r="B79" s="14"/>
      <c r="C79" s="14"/>
      <c r="D79" s="14"/>
      <c r="E79" s="14"/>
      <c r="F79" s="14"/>
      <c r="G79" s="14"/>
      <c r="H79" s="14"/>
      <c r="I79" s="14"/>
      <c r="J79" s="14"/>
      <c r="K79" s="14"/>
      <c r="L79" s="14"/>
      <c r="M79" s="14"/>
      <c r="N79" s="14"/>
      <c r="O79" s="14"/>
      <c r="P79" s="14"/>
      <c r="Q79" s="47"/>
      <c r="R79" s="14"/>
      <c r="S79" s="47"/>
      <c r="T79" s="14"/>
      <c r="U79" s="47"/>
      <c r="V79" s="27"/>
      <c r="W79" s="47"/>
      <c r="X79" s="27"/>
      <c r="Y79" s="47"/>
      <c r="Z79" s="27"/>
      <c r="AA79" s="47"/>
    </row>
    <row r="80" spans="1:27" x14ac:dyDescent="0.2">
      <c r="A80" s="14"/>
      <c r="B80" s="14"/>
      <c r="C80" s="14"/>
      <c r="D80" s="14"/>
      <c r="E80" s="14"/>
      <c r="F80" s="14"/>
      <c r="G80" s="14"/>
      <c r="H80" s="14"/>
      <c r="I80" s="14"/>
      <c r="J80" s="14"/>
      <c r="K80" s="14"/>
      <c r="L80" s="14"/>
      <c r="M80" s="14"/>
      <c r="N80" s="14"/>
      <c r="O80" s="14"/>
      <c r="P80" s="14"/>
      <c r="Q80" s="47"/>
      <c r="R80" s="14"/>
      <c r="S80" s="47"/>
      <c r="T80" s="14"/>
      <c r="U80" s="47"/>
      <c r="V80" s="27"/>
      <c r="W80" s="47"/>
      <c r="X80" s="27"/>
      <c r="Y80" s="47"/>
      <c r="Z80" s="27"/>
      <c r="AA80" s="47"/>
    </row>
    <row r="81" spans="1:27" x14ac:dyDescent="0.2">
      <c r="A81" s="14"/>
      <c r="B81" s="14"/>
      <c r="C81" s="14"/>
      <c r="D81" s="14"/>
      <c r="E81" s="14"/>
      <c r="F81" s="14"/>
      <c r="G81" s="14"/>
      <c r="H81" s="14"/>
      <c r="I81" s="14"/>
      <c r="J81" s="14"/>
      <c r="K81" s="14"/>
      <c r="L81" s="14"/>
      <c r="M81" s="14"/>
      <c r="N81" s="14"/>
      <c r="O81" s="14"/>
      <c r="P81" s="14"/>
      <c r="Q81" s="47"/>
      <c r="R81" s="14"/>
      <c r="S81" s="47"/>
      <c r="T81" s="14"/>
      <c r="U81" s="47"/>
      <c r="V81" s="27"/>
      <c r="W81" s="47"/>
      <c r="X81" s="27"/>
      <c r="Y81" s="47"/>
      <c r="Z81" s="27"/>
      <c r="AA81" s="47"/>
    </row>
    <row r="82" spans="1:27" x14ac:dyDescent="0.2">
      <c r="A82" s="14"/>
      <c r="B82" s="14"/>
      <c r="C82" s="14"/>
      <c r="D82" s="14"/>
      <c r="E82" s="14"/>
      <c r="F82" s="14"/>
      <c r="G82" s="14"/>
      <c r="H82" s="14"/>
      <c r="I82" s="14"/>
      <c r="J82" s="14"/>
      <c r="K82" s="14"/>
      <c r="L82" s="14"/>
      <c r="M82" s="14"/>
      <c r="N82" s="14"/>
      <c r="O82" s="14"/>
      <c r="P82" s="14"/>
      <c r="Q82" s="47"/>
      <c r="R82" s="14"/>
      <c r="S82" s="47"/>
      <c r="T82" s="14"/>
      <c r="U82" s="47"/>
      <c r="V82" s="27"/>
      <c r="W82" s="47"/>
      <c r="X82" s="27"/>
      <c r="Y82" s="47"/>
      <c r="Z82" s="27"/>
      <c r="AA82" s="47"/>
    </row>
    <row r="83" spans="1:27" x14ac:dyDescent="0.2">
      <c r="A83" s="14"/>
      <c r="B83" s="14"/>
      <c r="C83" s="14"/>
      <c r="D83" s="14"/>
      <c r="E83" s="14"/>
      <c r="F83" s="14"/>
      <c r="G83" s="14"/>
      <c r="H83" s="14"/>
      <c r="I83" s="14"/>
      <c r="J83" s="14"/>
      <c r="K83" s="14"/>
      <c r="L83" s="14"/>
      <c r="M83" s="14"/>
      <c r="N83" s="14"/>
      <c r="O83" s="14"/>
      <c r="P83" s="14"/>
      <c r="Q83" s="47"/>
      <c r="R83" s="14"/>
      <c r="S83" s="47"/>
      <c r="T83" s="14"/>
      <c r="U83" s="47"/>
      <c r="V83" s="27"/>
      <c r="W83" s="47"/>
      <c r="X83" s="27"/>
      <c r="Y83" s="47"/>
      <c r="Z83" s="27"/>
      <c r="AA83" s="47"/>
    </row>
    <row r="84" spans="1:27" x14ac:dyDescent="0.2">
      <c r="A84" s="14"/>
      <c r="B84" s="14"/>
      <c r="C84" s="14"/>
      <c r="D84" s="14"/>
      <c r="E84" s="14"/>
      <c r="F84" s="14"/>
      <c r="G84" s="14"/>
      <c r="H84" s="14"/>
      <c r="I84" s="14"/>
      <c r="J84" s="14"/>
      <c r="K84" s="14"/>
      <c r="L84" s="14"/>
      <c r="M84" s="14"/>
      <c r="N84" s="14"/>
      <c r="O84" s="14"/>
      <c r="P84" s="14"/>
      <c r="Q84" s="47"/>
      <c r="R84" s="14"/>
      <c r="S84" s="47"/>
      <c r="T84" s="14"/>
      <c r="U84" s="47"/>
      <c r="V84" s="27"/>
      <c r="W84" s="47"/>
      <c r="X84" s="27"/>
      <c r="Y84" s="47"/>
      <c r="Z84" s="27"/>
      <c r="AA84" s="47"/>
    </row>
    <row r="85" spans="1:27" x14ac:dyDescent="0.2">
      <c r="A85" s="14"/>
      <c r="B85" s="14"/>
      <c r="C85" s="14"/>
      <c r="D85" s="14"/>
      <c r="E85" s="14"/>
      <c r="F85" s="14"/>
      <c r="G85" s="14"/>
      <c r="H85" s="14"/>
      <c r="I85" s="14"/>
      <c r="J85" s="14"/>
      <c r="K85" s="14"/>
      <c r="L85" s="14"/>
      <c r="M85" s="14"/>
      <c r="N85" s="14"/>
      <c r="O85" s="14"/>
      <c r="P85" s="14"/>
      <c r="Q85" s="47"/>
      <c r="R85" s="14"/>
      <c r="S85" s="47"/>
      <c r="T85" s="14"/>
      <c r="U85" s="47"/>
      <c r="V85" s="27"/>
      <c r="W85" s="47"/>
      <c r="X85" s="27"/>
      <c r="Y85" s="47"/>
      <c r="Z85" s="27"/>
      <c r="AA85" s="47"/>
    </row>
    <row r="86" spans="1:27" x14ac:dyDescent="0.2">
      <c r="A86" s="14"/>
      <c r="B86" s="14"/>
      <c r="C86" s="14"/>
      <c r="D86" s="14"/>
      <c r="E86" s="14"/>
      <c r="F86" s="14"/>
      <c r="G86" s="14"/>
      <c r="H86" s="14"/>
      <c r="I86" s="14"/>
      <c r="J86" s="14"/>
      <c r="K86" s="14"/>
      <c r="L86" s="14"/>
      <c r="M86" s="14"/>
      <c r="N86" s="14"/>
      <c r="O86" s="14"/>
      <c r="P86" s="14"/>
      <c r="Q86" s="47"/>
      <c r="R86" s="14"/>
      <c r="S86" s="47"/>
      <c r="T86" s="14"/>
      <c r="U86" s="47"/>
      <c r="V86" s="27"/>
      <c r="W86" s="47"/>
      <c r="X86" s="27"/>
      <c r="Y86" s="47"/>
      <c r="Z86" s="27"/>
      <c r="AA86" s="47"/>
    </row>
    <row r="87" spans="1:27" x14ac:dyDescent="0.2">
      <c r="A87" s="14"/>
      <c r="B87" s="14"/>
      <c r="C87" s="14"/>
      <c r="D87" s="14"/>
      <c r="E87" s="14"/>
      <c r="F87" s="14"/>
      <c r="G87" s="14"/>
      <c r="H87" s="14"/>
      <c r="I87" s="14"/>
      <c r="J87" s="14"/>
      <c r="K87" s="14"/>
      <c r="L87" s="14"/>
      <c r="M87" s="14"/>
      <c r="N87" s="14"/>
      <c r="O87" s="14"/>
      <c r="P87" s="14"/>
      <c r="Q87" s="47"/>
      <c r="R87" s="14"/>
      <c r="S87" s="47"/>
      <c r="T87" s="14"/>
      <c r="U87" s="47"/>
      <c r="V87" s="27"/>
      <c r="W87" s="47"/>
      <c r="X87" s="27"/>
      <c r="Y87" s="47"/>
      <c r="Z87" s="27"/>
      <c r="AA87" s="47"/>
    </row>
    <row r="88" spans="1:27" x14ac:dyDescent="0.2">
      <c r="A88" s="14"/>
      <c r="B88" s="14"/>
      <c r="C88" s="14"/>
      <c r="D88" s="14"/>
      <c r="E88" s="14"/>
      <c r="F88" s="14"/>
      <c r="G88" s="14"/>
      <c r="H88" s="14"/>
      <c r="I88" s="14"/>
      <c r="J88" s="14"/>
      <c r="K88" s="14"/>
      <c r="L88" s="14"/>
      <c r="M88" s="14"/>
      <c r="N88" s="14"/>
      <c r="O88" s="14"/>
      <c r="P88" s="14"/>
      <c r="Q88" s="47"/>
      <c r="R88" s="14"/>
      <c r="S88" s="47"/>
      <c r="T88" s="14"/>
      <c r="U88" s="47"/>
      <c r="V88" s="27"/>
      <c r="W88" s="47"/>
      <c r="X88" s="27"/>
      <c r="Y88" s="47"/>
      <c r="Z88" s="27"/>
      <c r="AA88" s="47"/>
    </row>
  </sheetData>
  <mergeCells count="12">
    <mergeCell ref="B48:AA48"/>
    <mergeCell ref="B49:AA49"/>
    <mergeCell ref="B43:AA43"/>
    <mergeCell ref="B44:AA44"/>
    <mergeCell ref="B45:AA45"/>
    <mergeCell ref="B46:AA46"/>
    <mergeCell ref="B47:AA47"/>
    <mergeCell ref="D3:H3"/>
    <mergeCell ref="J3:N3"/>
    <mergeCell ref="P3:T3"/>
    <mergeCell ref="V3:Z3"/>
    <mergeCell ref="B42:AA42"/>
  </mergeCells>
  <pageMargins left="0.7" right="0.7" top="0.75" bottom="0.75" header="0.3" footer="0.3"/>
  <pageSetup scale="60"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topLeftCell="B1" workbookViewId="0">
      <selection activeCell="A18" sqref="A18"/>
    </sheetView>
  </sheetViews>
  <sheetFormatPr defaultColWidth="21.5" defaultRowHeight="11.25" x14ac:dyDescent="0.2"/>
  <cols>
    <col min="1" max="1" width="10.1640625" style="16" hidden="1" customWidth="1"/>
    <col min="2" max="2" width="56.1640625" style="16" customWidth="1"/>
    <col min="3" max="3" width="0.6640625" style="16" customWidth="1"/>
    <col min="4" max="4" width="9.33203125" style="16" customWidth="1"/>
    <col min="5" max="5" width="0.6640625" style="16" customWidth="1"/>
    <col min="6" max="6" width="9.33203125" style="16" customWidth="1"/>
    <col min="7" max="7" width="0.6640625" style="16" customWidth="1"/>
    <col min="8" max="8" width="9.33203125" style="16" customWidth="1"/>
    <col min="9" max="9" width="0.6640625" style="16" customWidth="1"/>
    <col min="10" max="10" width="9.33203125" style="16" customWidth="1"/>
    <col min="11" max="11" width="0.6640625" style="16" customWidth="1"/>
    <col min="12" max="12" width="9.33203125" style="16" customWidth="1"/>
    <col min="13" max="13" width="0.6640625" style="16" customWidth="1"/>
    <col min="14" max="14" width="9.33203125" style="16" customWidth="1"/>
    <col min="15" max="15" width="0.6640625" style="16" customWidth="1"/>
    <col min="16" max="16" width="9.33203125" style="16" customWidth="1"/>
    <col min="17" max="17" width="0.6640625" style="16" customWidth="1"/>
    <col min="18" max="18" width="9.33203125" style="16" customWidth="1"/>
    <col min="19" max="19" width="0.6640625" style="16" customWidth="1"/>
    <col min="20" max="20" width="9.33203125" style="16" customWidth="1"/>
    <col min="21" max="21" width="0.6640625" style="16" customWidth="1"/>
    <col min="22" max="22" width="9.33203125" style="16" customWidth="1"/>
    <col min="23" max="23" width="0.6640625" style="16" customWidth="1"/>
    <col min="24" max="24" width="9" style="16" customWidth="1"/>
    <col min="25" max="25" width="0.6640625" style="16" customWidth="1"/>
    <col min="26" max="26" width="9.33203125" style="16" customWidth="1"/>
    <col min="27" max="27" width="0.6640625" style="16" customWidth="1"/>
    <col min="28" max="28" width="3.83203125" style="16" customWidth="1"/>
    <col min="29" max="16384" width="21.5" style="16"/>
  </cols>
  <sheetData>
    <row r="1" spans="1:28" s="15" customFormat="1" x14ac:dyDescent="0.2">
      <c r="A1" s="13"/>
      <c r="B1" s="13"/>
      <c r="C1" s="13"/>
      <c r="D1" s="13"/>
      <c r="E1" s="13"/>
      <c r="F1" s="13"/>
      <c r="G1" s="13"/>
      <c r="H1" s="13"/>
      <c r="I1" s="13"/>
      <c r="J1" s="13"/>
      <c r="K1" s="13"/>
      <c r="L1" s="13"/>
      <c r="M1" s="13"/>
      <c r="N1" s="13"/>
      <c r="O1" s="13"/>
      <c r="P1" s="13"/>
      <c r="Q1" s="13"/>
      <c r="R1" s="13"/>
      <c r="S1" s="13"/>
      <c r="T1" s="13"/>
      <c r="U1" s="13"/>
      <c r="V1" s="13"/>
      <c r="W1" s="13"/>
      <c r="X1" s="13"/>
      <c r="Y1" s="13"/>
      <c r="Z1" s="13"/>
      <c r="AA1" s="13"/>
      <c r="AB1" s="13"/>
    </row>
    <row r="2" spans="1:28" s="15" customFormat="1" x14ac:dyDescent="0.2">
      <c r="A2" s="13"/>
      <c r="B2" s="15" t="s">
        <v>21</v>
      </c>
      <c r="D2" s="13"/>
      <c r="E2" s="13"/>
      <c r="F2" s="13"/>
      <c r="G2" s="13"/>
      <c r="H2" s="13"/>
      <c r="I2" s="13"/>
      <c r="J2" s="13"/>
      <c r="K2" s="13"/>
      <c r="L2" s="13"/>
      <c r="M2" s="13"/>
      <c r="N2" s="13"/>
      <c r="O2" s="13"/>
      <c r="P2" s="13"/>
      <c r="Q2" s="13"/>
      <c r="R2" s="13"/>
      <c r="S2" s="13"/>
      <c r="T2" s="13"/>
      <c r="U2" s="13"/>
      <c r="V2" s="13"/>
      <c r="W2" s="13"/>
      <c r="X2" s="13"/>
      <c r="Y2" s="13"/>
      <c r="Z2" s="13"/>
      <c r="AA2" s="13"/>
      <c r="AB2" s="13"/>
    </row>
    <row r="3" spans="1:28" s="15" customFormat="1" x14ac:dyDescent="0.2">
      <c r="A3" s="13"/>
      <c r="B3" s="15" t="s">
        <v>221</v>
      </c>
      <c r="D3" s="13"/>
      <c r="E3" s="13"/>
      <c r="F3" s="13"/>
      <c r="G3" s="13"/>
      <c r="H3" s="13"/>
      <c r="I3" s="13"/>
      <c r="J3" s="13"/>
      <c r="K3" s="13"/>
      <c r="L3" s="13"/>
      <c r="M3" s="13"/>
      <c r="N3" s="13"/>
      <c r="O3" s="13"/>
      <c r="P3" s="13"/>
      <c r="Q3" s="13"/>
      <c r="R3" s="13"/>
      <c r="S3" s="13"/>
      <c r="T3" s="13"/>
      <c r="U3" s="13"/>
      <c r="V3" s="13"/>
      <c r="W3" s="13"/>
      <c r="X3" s="13"/>
      <c r="Y3" s="13"/>
      <c r="Z3" s="13"/>
      <c r="AA3" s="13"/>
      <c r="AB3" s="13"/>
    </row>
    <row r="4" spans="1:28" s="15" customFormat="1" x14ac:dyDescent="0.2">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row>
    <row r="5" spans="1:28" s="15" customFormat="1" x14ac:dyDescent="0.2">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row>
    <row r="6" spans="1:28" s="15" customFormat="1" x14ac:dyDescent="0.2">
      <c r="A6" s="13"/>
      <c r="B6" s="13"/>
      <c r="C6" s="13"/>
      <c r="D6" s="148">
        <v>2013</v>
      </c>
      <c r="E6" s="149"/>
      <c r="F6" s="149"/>
      <c r="G6" s="149"/>
      <c r="H6" s="149"/>
      <c r="I6" s="149"/>
      <c r="J6" s="149"/>
      <c r="K6" s="13"/>
      <c r="L6" s="148">
        <v>2014</v>
      </c>
      <c r="M6" s="149"/>
      <c r="N6" s="149"/>
      <c r="O6" s="149"/>
      <c r="P6" s="149"/>
      <c r="Q6" s="149"/>
      <c r="R6" s="149"/>
      <c r="T6" s="159" t="s">
        <v>119</v>
      </c>
      <c r="U6" s="159" t="s">
        <v>120</v>
      </c>
      <c r="V6" s="159" t="s">
        <v>120</v>
      </c>
      <c r="W6" s="159" t="s">
        <v>120</v>
      </c>
      <c r="X6" s="159" t="s">
        <v>120</v>
      </c>
      <c r="Y6" s="149"/>
      <c r="Z6" s="166" t="s">
        <v>120</v>
      </c>
      <c r="AA6" s="13"/>
      <c r="AB6" s="13"/>
    </row>
    <row r="7" spans="1:28" s="15" customFormat="1" x14ac:dyDescent="0.2">
      <c r="A7" s="13"/>
      <c r="B7" s="98" t="s">
        <v>57</v>
      </c>
      <c r="C7" s="13"/>
      <c r="D7" s="99" t="s">
        <v>222</v>
      </c>
      <c r="E7" s="97"/>
      <c r="F7" s="99" t="s">
        <v>223</v>
      </c>
      <c r="G7" s="97"/>
      <c r="H7" s="99" t="s">
        <v>224</v>
      </c>
      <c r="I7" s="97"/>
      <c r="J7" s="99" t="s">
        <v>225</v>
      </c>
      <c r="K7" s="97"/>
      <c r="L7" s="100" t="s">
        <v>222</v>
      </c>
      <c r="M7" s="103"/>
      <c r="N7" s="100" t="s">
        <v>223</v>
      </c>
      <c r="O7" s="103"/>
      <c r="P7" s="100" t="s">
        <v>224</v>
      </c>
      <c r="Q7" s="103"/>
      <c r="R7" s="100" t="s">
        <v>225</v>
      </c>
      <c r="S7" s="13"/>
      <c r="T7" s="99" t="s">
        <v>222</v>
      </c>
      <c r="U7" s="13"/>
      <c r="V7" s="100" t="s">
        <v>223</v>
      </c>
      <c r="W7" s="13"/>
      <c r="X7" s="100" t="s">
        <v>224</v>
      </c>
      <c r="Y7" s="13"/>
      <c r="Z7" s="99" t="s">
        <v>225</v>
      </c>
      <c r="AA7" s="13"/>
      <c r="AB7" s="13"/>
    </row>
    <row r="8" spans="1:28" x14ac:dyDescent="0.2">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row>
    <row r="9" spans="1:28" x14ac:dyDescent="0.2">
      <c r="A9" s="14"/>
      <c r="B9" s="16" t="s">
        <v>226</v>
      </c>
      <c r="C9" s="14"/>
      <c r="D9" s="14"/>
      <c r="E9" s="14"/>
      <c r="F9" s="14"/>
      <c r="G9" s="14"/>
      <c r="H9" s="14"/>
      <c r="I9" s="14"/>
      <c r="J9" s="14"/>
      <c r="K9" s="14"/>
      <c r="L9" s="14"/>
      <c r="M9" s="14"/>
      <c r="N9" s="14"/>
      <c r="O9" s="14"/>
      <c r="P9" s="14"/>
      <c r="Q9" s="14"/>
      <c r="R9" s="14"/>
      <c r="S9" s="14"/>
      <c r="T9" s="14"/>
      <c r="U9" s="14"/>
      <c r="V9" s="14"/>
      <c r="W9" s="14"/>
      <c r="X9" s="14"/>
      <c r="Y9" s="14"/>
      <c r="Z9" s="14"/>
      <c r="AA9" s="14"/>
      <c r="AB9" s="14"/>
    </row>
    <row r="10" spans="1:28" x14ac:dyDescent="0.2">
      <c r="A10" s="14"/>
      <c r="B10" s="49" t="s">
        <v>227</v>
      </c>
      <c r="C10" s="14"/>
      <c r="D10" s="127">
        <v>148</v>
      </c>
      <c r="E10" s="128"/>
      <c r="F10" s="127">
        <v>135</v>
      </c>
      <c r="G10" s="128"/>
      <c r="H10" s="127">
        <v>128</v>
      </c>
      <c r="I10" s="128"/>
      <c r="J10" s="127">
        <v>117</v>
      </c>
      <c r="K10" s="128"/>
      <c r="L10" s="127">
        <v>107</v>
      </c>
      <c r="M10" s="128"/>
      <c r="N10" s="127">
        <v>105</v>
      </c>
      <c r="O10" s="128"/>
      <c r="P10" s="127">
        <v>113</v>
      </c>
      <c r="Q10" s="128"/>
      <c r="R10" s="127">
        <v>112</v>
      </c>
      <c r="S10" s="128"/>
      <c r="T10" s="127">
        <v>111</v>
      </c>
      <c r="U10" s="128"/>
      <c r="V10" s="127">
        <v>110</v>
      </c>
      <c r="W10" s="128"/>
      <c r="X10" s="127">
        <v>103</v>
      </c>
      <c r="Y10" s="128"/>
      <c r="Z10" s="127">
        <v>102</v>
      </c>
      <c r="AA10" s="14"/>
      <c r="AB10" s="14"/>
    </row>
    <row r="11" spans="1:28" x14ac:dyDescent="0.2">
      <c r="A11" s="14"/>
      <c r="B11" s="49" t="s">
        <v>228</v>
      </c>
      <c r="C11" s="14"/>
      <c r="D11" s="25">
        <v>30</v>
      </c>
      <c r="E11" s="27"/>
      <c r="F11" s="25">
        <v>13</v>
      </c>
      <c r="G11" s="27"/>
      <c r="H11" s="25">
        <v>12</v>
      </c>
      <c r="I11" s="27"/>
      <c r="J11" s="25">
        <v>11</v>
      </c>
      <c r="K11" s="27"/>
      <c r="L11" s="25">
        <v>12</v>
      </c>
      <c r="M11" s="27"/>
      <c r="N11" s="25">
        <v>12</v>
      </c>
      <c r="O11" s="27"/>
      <c r="P11" s="25">
        <v>13</v>
      </c>
      <c r="Q11" s="27"/>
      <c r="R11" s="25">
        <v>12</v>
      </c>
      <c r="S11" s="14"/>
      <c r="T11" s="25">
        <v>12</v>
      </c>
      <c r="U11" s="14"/>
      <c r="V11" s="25">
        <v>11</v>
      </c>
      <c r="W11" s="14"/>
      <c r="X11" s="25">
        <v>12</v>
      </c>
      <c r="Y11" s="14"/>
      <c r="Z11" s="25">
        <v>11</v>
      </c>
      <c r="AA11" s="14"/>
      <c r="AB11" s="14"/>
    </row>
    <row r="12" spans="1:28" x14ac:dyDescent="0.2">
      <c r="A12" s="14"/>
      <c r="B12" s="49" t="s">
        <v>229</v>
      </c>
      <c r="C12" s="14"/>
      <c r="D12" s="25">
        <v>17</v>
      </c>
      <c r="E12" s="27"/>
      <c r="F12" s="25">
        <v>18</v>
      </c>
      <c r="G12" s="27"/>
      <c r="H12" s="25">
        <v>4</v>
      </c>
      <c r="I12" s="27"/>
      <c r="J12" s="25">
        <v>4</v>
      </c>
      <c r="K12" s="27"/>
      <c r="L12" s="25">
        <v>4</v>
      </c>
      <c r="M12" s="27"/>
      <c r="N12" s="25">
        <v>4</v>
      </c>
      <c r="O12" s="27"/>
      <c r="P12" s="25">
        <v>4</v>
      </c>
      <c r="Q12" s="27"/>
      <c r="R12" s="25">
        <v>1</v>
      </c>
      <c r="S12" s="14"/>
      <c r="T12" s="25">
        <v>1</v>
      </c>
      <c r="U12" s="14"/>
      <c r="V12" s="25">
        <v>1</v>
      </c>
      <c r="W12" s="14"/>
      <c r="X12" s="25">
        <v>1</v>
      </c>
      <c r="Y12" s="14"/>
      <c r="Z12" s="25">
        <v>2</v>
      </c>
      <c r="AA12" s="14"/>
      <c r="AB12" s="14"/>
    </row>
    <row r="13" spans="1:28" x14ac:dyDescent="0.2">
      <c r="A13" s="14"/>
      <c r="B13" s="49" t="s">
        <v>230</v>
      </c>
      <c r="C13" s="14"/>
      <c r="D13" s="25">
        <v>24</v>
      </c>
      <c r="E13" s="27"/>
      <c r="F13" s="25">
        <v>24</v>
      </c>
      <c r="G13" s="27"/>
      <c r="H13" s="25">
        <v>15</v>
      </c>
      <c r="I13" s="27"/>
      <c r="J13" s="25">
        <v>15</v>
      </c>
      <c r="K13" s="27"/>
      <c r="L13" s="25">
        <v>13</v>
      </c>
      <c r="M13" s="27"/>
      <c r="N13" s="25">
        <v>13</v>
      </c>
      <c r="O13" s="27"/>
      <c r="P13" s="25">
        <v>13</v>
      </c>
      <c r="Q13" s="27"/>
      <c r="R13" s="25">
        <v>0</v>
      </c>
      <c r="S13" s="14"/>
      <c r="T13" s="25">
        <v>0</v>
      </c>
      <c r="U13" s="14"/>
      <c r="V13" s="25">
        <v>0</v>
      </c>
      <c r="W13" s="14"/>
      <c r="X13" s="25">
        <v>0</v>
      </c>
      <c r="Y13" s="14"/>
      <c r="Z13" s="25">
        <v>0</v>
      </c>
      <c r="AA13" s="14"/>
      <c r="AB13" s="14"/>
    </row>
    <row r="14" spans="1:28" x14ac:dyDescent="0.2">
      <c r="A14" s="14"/>
      <c r="B14" s="49" t="s">
        <v>231</v>
      </c>
      <c r="C14" s="14"/>
      <c r="D14" s="25">
        <v>9</v>
      </c>
      <c r="E14" s="27"/>
      <c r="F14" s="25">
        <v>9</v>
      </c>
      <c r="G14" s="27"/>
      <c r="H14" s="25">
        <v>9</v>
      </c>
      <c r="I14" s="27"/>
      <c r="J14" s="25">
        <v>6</v>
      </c>
      <c r="K14" s="27"/>
      <c r="L14" s="25">
        <v>7</v>
      </c>
      <c r="M14" s="27"/>
      <c r="N14" s="25">
        <v>4</v>
      </c>
      <c r="O14" s="27"/>
      <c r="P14" s="25">
        <v>0</v>
      </c>
      <c r="Q14" s="27"/>
      <c r="R14" s="25">
        <v>0</v>
      </c>
      <c r="S14" s="14"/>
      <c r="T14" s="25">
        <v>0</v>
      </c>
      <c r="U14" s="14"/>
      <c r="V14" s="25">
        <v>0</v>
      </c>
      <c r="W14" s="14"/>
      <c r="X14" s="25">
        <v>0</v>
      </c>
      <c r="Y14" s="14"/>
      <c r="Z14" s="25">
        <v>0</v>
      </c>
      <c r="AA14" s="14"/>
      <c r="AB14" s="14"/>
    </row>
    <row r="15" spans="1:28" x14ac:dyDescent="0.2">
      <c r="A15" s="14"/>
      <c r="B15" s="49" t="s">
        <v>232</v>
      </c>
      <c r="C15" s="14"/>
      <c r="D15" s="29">
        <v>3</v>
      </c>
      <c r="E15" s="27"/>
      <c r="F15" s="29">
        <v>2</v>
      </c>
      <c r="G15" s="27"/>
      <c r="H15" s="29">
        <v>1</v>
      </c>
      <c r="I15" s="27"/>
      <c r="J15" s="29">
        <v>0</v>
      </c>
      <c r="K15" s="27"/>
      <c r="L15" s="29">
        <v>0</v>
      </c>
      <c r="M15" s="27"/>
      <c r="N15" s="29">
        <v>0</v>
      </c>
      <c r="O15" s="27"/>
      <c r="P15" s="29">
        <v>0</v>
      </c>
      <c r="Q15" s="27"/>
      <c r="R15" s="29">
        <v>0</v>
      </c>
      <c r="S15" s="14"/>
      <c r="T15" s="29">
        <v>0</v>
      </c>
      <c r="U15" s="14"/>
      <c r="V15" s="29">
        <v>0</v>
      </c>
      <c r="W15" s="14"/>
      <c r="X15" s="29">
        <v>0</v>
      </c>
      <c r="Y15" s="14"/>
      <c r="Z15" s="29">
        <v>171</v>
      </c>
      <c r="AA15" s="14"/>
      <c r="AB15" s="14"/>
    </row>
    <row r="16" spans="1:28" x14ac:dyDescent="0.2">
      <c r="A16" s="14"/>
      <c r="B16" s="14"/>
      <c r="C16" s="14"/>
      <c r="D16" s="27"/>
      <c r="E16" s="27"/>
      <c r="F16" s="27"/>
      <c r="G16" s="27"/>
      <c r="H16" s="27"/>
      <c r="I16" s="27"/>
      <c r="J16" s="27"/>
      <c r="K16" s="27"/>
      <c r="L16" s="27"/>
      <c r="M16" s="27"/>
      <c r="N16" s="27"/>
      <c r="O16" s="27"/>
      <c r="P16" s="27"/>
      <c r="Q16" s="27"/>
      <c r="R16" s="27"/>
      <c r="S16" s="14"/>
      <c r="T16" s="27"/>
      <c r="U16" s="14"/>
      <c r="V16" s="27"/>
      <c r="W16" s="14"/>
      <c r="X16" s="27"/>
      <c r="Y16" s="14"/>
      <c r="Z16" s="27"/>
      <c r="AA16" s="14"/>
      <c r="AB16" s="14"/>
    </row>
    <row r="17" spans="1:28" x14ac:dyDescent="0.2">
      <c r="A17" s="14"/>
      <c r="B17" s="50" t="s">
        <v>233</v>
      </c>
      <c r="C17" s="14"/>
      <c r="D17" s="25">
        <v>231</v>
      </c>
      <c r="E17" s="27"/>
      <c r="F17" s="25">
        <v>201</v>
      </c>
      <c r="G17" s="27"/>
      <c r="H17" s="25">
        <v>169</v>
      </c>
      <c r="I17" s="27"/>
      <c r="J17" s="25">
        <v>153</v>
      </c>
      <c r="K17" s="27"/>
      <c r="L17" s="25">
        <v>143</v>
      </c>
      <c r="M17" s="27"/>
      <c r="N17" s="25">
        <v>138</v>
      </c>
      <c r="O17" s="27"/>
      <c r="P17" s="25">
        <v>143</v>
      </c>
      <c r="Q17" s="27"/>
      <c r="R17" s="25">
        <v>125</v>
      </c>
      <c r="S17" s="14"/>
      <c r="T17" s="25">
        <v>124</v>
      </c>
      <c r="U17" s="14"/>
      <c r="V17" s="25">
        <v>122</v>
      </c>
      <c r="W17" s="14"/>
      <c r="X17" s="25">
        <v>116</v>
      </c>
      <c r="Y17" s="14"/>
      <c r="Z17" s="25">
        <v>286</v>
      </c>
      <c r="AA17" s="14"/>
      <c r="AB17" s="14"/>
    </row>
    <row r="18" spans="1:28" x14ac:dyDescent="0.2">
      <c r="A18" s="14"/>
      <c r="B18" s="50" t="s">
        <v>234</v>
      </c>
      <c r="C18" s="14"/>
      <c r="D18" s="25">
        <v>3</v>
      </c>
      <c r="E18" s="27"/>
      <c r="F18" s="25">
        <v>3</v>
      </c>
      <c r="G18" s="27"/>
      <c r="H18" s="25">
        <v>3</v>
      </c>
      <c r="I18" s="27"/>
      <c r="J18" s="25">
        <v>3</v>
      </c>
      <c r="K18" s="27"/>
      <c r="L18" s="25">
        <v>3</v>
      </c>
      <c r="M18" s="27"/>
      <c r="N18" s="25">
        <v>4</v>
      </c>
      <c r="O18" s="27"/>
      <c r="P18" s="25">
        <v>4</v>
      </c>
      <c r="Q18" s="27"/>
      <c r="R18" s="25">
        <v>3</v>
      </c>
      <c r="S18" s="14"/>
      <c r="T18" s="25">
        <v>4</v>
      </c>
      <c r="U18" s="14"/>
      <c r="V18" s="25">
        <v>5</v>
      </c>
      <c r="W18" s="14"/>
      <c r="X18" s="25">
        <v>7</v>
      </c>
      <c r="Y18" s="14"/>
      <c r="Z18" s="25">
        <v>6</v>
      </c>
      <c r="AA18" s="14"/>
      <c r="AB18" s="14"/>
    </row>
    <row r="19" spans="1:28" x14ac:dyDescent="0.2">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row>
    <row r="20" spans="1:28" x14ac:dyDescent="0.2">
      <c r="A20" s="14"/>
      <c r="B20" s="72" t="s">
        <v>285</v>
      </c>
      <c r="C20" s="14"/>
      <c r="D20" s="139">
        <v>234</v>
      </c>
      <c r="E20" s="128"/>
      <c r="F20" s="139">
        <v>204</v>
      </c>
      <c r="G20" s="128"/>
      <c r="H20" s="139">
        <v>172</v>
      </c>
      <c r="I20" s="128"/>
      <c r="J20" s="139">
        <v>156</v>
      </c>
      <c r="K20" s="128"/>
      <c r="L20" s="139">
        <v>146</v>
      </c>
      <c r="M20" s="128"/>
      <c r="N20" s="139">
        <v>142</v>
      </c>
      <c r="O20" s="128"/>
      <c r="P20" s="139">
        <v>147</v>
      </c>
      <c r="Q20" s="128"/>
      <c r="R20" s="139">
        <v>128</v>
      </c>
      <c r="S20" s="128"/>
      <c r="T20" s="139">
        <v>128</v>
      </c>
      <c r="U20" s="128"/>
      <c r="V20" s="139">
        <v>127</v>
      </c>
      <c r="W20" s="128"/>
      <c r="X20" s="139">
        <v>123</v>
      </c>
      <c r="Y20" s="128"/>
      <c r="Z20" s="139">
        <v>292</v>
      </c>
      <c r="AA20" s="14"/>
      <c r="AB20" s="14"/>
    </row>
    <row r="21" spans="1:28" x14ac:dyDescent="0.2">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row>
    <row r="22" spans="1:28" x14ac:dyDescent="0.2">
      <c r="A22" s="14"/>
      <c r="B22" s="16" t="s">
        <v>235</v>
      </c>
      <c r="C22" s="14"/>
      <c r="D22" s="22">
        <v>4.7999999999999996E-3</v>
      </c>
      <c r="E22" s="24"/>
      <c r="F22" s="22">
        <v>4.1000000000000003E-3</v>
      </c>
      <c r="G22" s="24"/>
      <c r="H22" s="22">
        <v>3.3999999999999998E-3</v>
      </c>
      <c r="I22" s="24"/>
      <c r="J22" s="22">
        <v>3.0000000000000001E-3</v>
      </c>
      <c r="K22" s="24"/>
      <c r="L22" s="22">
        <v>2.7000000000000001E-3</v>
      </c>
      <c r="M22" s="24"/>
      <c r="N22" s="22">
        <v>2.3999999999999998E-3</v>
      </c>
      <c r="O22" s="24"/>
      <c r="P22" s="22">
        <v>2.5999999999999999E-3</v>
      </c>
      <c r="Q22" s="24"/>
      <c r="R22" s="22">
        <v>2.2000000000000001E-3</v>
      </c>
      <c r="S22" s="14"/>
      <c r="T22" s="22">
        <v>2.0999999999999999E-3</v>
      </c>
      <c r="U22" s="14"/>
      <c r="V22" s="22">
        <v>2E-3</v>
      </c>
      <c r="W22" s="14"/>
      <c r="X22" s="22">
        <v>2E-3</v>
      </c>
      <c r="Y22" s="14"/>
      <c r="Z22" s="22">
        <v>4.5999999999999999E-3</v>
      </c>
      <c r="AA22" s="14"/>
      <c r="AB22" s="14"/>
    </row>
    <row r="23" spans="1:28" x14ac:dyDescent="0.2">
      <c r="A23" s="14"/>
      <c r="B23" s="16" t="s">
        <v>236</v>
      </c>
      <c r="C23" s="14"/>
      <c r="D23" s="22">
        <v>6.4999999999999997E-3</v>
      </c>
      <c r="E23" s="24"/>
      <c r="F23" s="22">
        <v>5.7000000000000002E-3</v>
      </c>
      <c r="G23" s="24"/>
      <c r="H23" s="22">
        <v>4.8999999999999998E-3</v>
      </c>
      <c r="I23" s="24"/>
      <c r="J23" s="22">
        <v>4.3E-3</v>
      </c>
      <c r="K23" s="24"/>
      <c r="L23" s="22">
        <v>3.8999999999999998E-3</v>
      </c>
      <c r="M23" s="24"/>
      <c r="N23" s="22">
        <v>3.3999999999999998E-3</v>
      </c>
      <c r="O23" s="24"/>
      <c r="P23" s="22">
        <v>3.7000000000000002E-3</v>
      </c>
      <c r="Q23" s="24"/>
      <c r="R23" s="22">
        <v>3.3E-3</v>
      </c>
      <c r="S23" s="14"/>
      <c r="T23" s="22">
        <v>3.0000000000000001E-3</v>
      </c>
      <c r="U23" s="14"/>
      <c r="V23" s="22">
        <v>3.0000000000000001E-3</v>
      </c>
      <c r="W23" s="14"/>
      <c r="X23" s="22">
        <v>2.8E-3</v>
      </c>
      <c r="Y23" s="14"/>
      <c r="Z23" s="22">
        <v>6.7000000000000002E-3</v>
      </c>
      <c r="AA23" s="14"/>
      <c r="AB23" s="14"/>
    </row>
    <row r="24" spans="1:28"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row>
    <row r="25" spans="1:28" x14ac:dyDescent="0.2">
      <c r="A25" s="14"/>
      <c r="B25" s="16" t="s">
        <v>237</v>
      </c>
      <c r="C25" s="14"/>
      <c r="D25" s="73">
        <v>102.6</v>
      </c>
      <c r="E25" s="74"/>
      <c r="F25" s="73">
        <v>105.5</v>
      </c>
      <c r="G25" s="74"/>
      <c r="H25" s="73">
        <v>121.9</v>
      </c>
      <c r="I25" s="74"/>
      <c r="J25" s="73">
        <v>137.30000000000001</v>
      </c>
      <c r="K25" s="74"/>
      <c r="L25" s="73">
        <v>138.5</v>
      </c>
      <c r="M25" s="74"/>
      <c r="N25" s="73">
        <v>135.5</v>
      </c>
      <c r="O25" s="74"/>
      <c r="P25" s="73">
        <v>133.6</v>
      </c>
      <c r="Q25" s="74"/>
      <c r="R25" s="73">
        <v>152.80000000000001</v>
      </c>
      <c r="S25" s="14"/>
      <c r="T25" s="73">
        <v>153.19999999999999</v>
      </c>
      <c r="U25" s="14"/>
      <c r="V25" s="73">
        <v>150</v>
      </c>
      <c r="W25" s="14"/>
      <c r="X25" s="73">
        <v>156</v>
      </c>
      <c r="Y25" s="14"/>
      <c r="Z25" s="73">
        <v>54.9</v>
      </c>
      <c r="AA25" s="14"/>
      <c r="AB25" s="14"/>
    </row>
    <row r="26" spans="1:28" x14ac:dyDescent="0.2">
      <c r="A26" s="14"/>
      <c r="B26" s="16" t="s">
        <v>238</v>
      </c>
      <c r="C26" s="14"/>
      <c r="D26" s="73">
        <v>101.3</v>
      </c>
      <c r="E26" s="74"/>
      <c r="F26" s="73">
        <v>103.9</v>
      </c>
      <c r="G26" s="74"/>
      <c r="H26" s="73">
        <v>119.8</v>
      </c>
      <c r="I26" s="74"/>
      <c r="J26" s="73">
        <v>134.6</v>
      </c>
      <c r="K26" s="74"/>
      <c r="L26" s="73">
        <v>135.6</v>
      </c>
      <c r="M26" s="74"/>
      <c r="N26" s="73">
        <v>131.69999999999999</v>
      </c>
      <c r="O26" s="74"/>
      <c r="P26" s="73">
        <v>129.9</v>
      </c>
      <c r="Q26" s="74"/>
      <c r="R26" s="73">
        <v>149.19999999999999</v>
      </c>
      <c r="S26" s="14"/>
      <c r="T26" s="73">
        <v>148.4</v>
      </c>
      <c r="U26" s="14"/>
      <c r="V26" s="73">
        <v>144.1</v>
      </c>
      <c r="W26" s="14"/>
      <c r="X26" s="73">
        <v>147.19999999999999</v>
      </c>
      <c r="Y26" s="14"/>
      <c r="Z26" s="123">
        <v>53.8</v>
      </c>
      <c r="AA26" s="14"/>
      <c r="AB26" s="14"/>
    </row>
    <row r="27" spans="1:28" x14ac:dyDescent="0.2">
      <c r="A27" s="14"/>
      <c r="B27" s="16" t="s">
        <v>239</v>
      </c>
      <c r="C27" s="14"/>
      <c r="D27" s="73">
        <v>155</v>
      </c>
      <c r="E27" s="74"/>
      <c r="F27" s="73">
        <v>167.7</v>
      </c>
      <c r="G27" s="74"/>
      <c r="H27" s="73">
        <v>200.6</v>
      </c>
      <c r="I27" s="74"/>
      <c r="J27" s="73">
        <v>224.8</v>
      </c>
      <c r="K27" s="74"/>
      <c r="L27" s="73">
        <v>228</v>
      </c>
      <c r="M27" s="74"/>
      <c r="N27" s="73">
        <v>225.4</v>
      </c>
      <c r="O27" s="74"/>
      <c r="P27" s="73">
        <v>201.4</v>
      </c>
      <c r="Q27" s="74"/>
      <c r="R27" s="73">
        <v>224</v>
      </c>
      <c r="S27" s="14"/>
      <c r="T27" s="73">
        <v>228.2</v>
      </c>
      <c r="U27" s="14"/>
      <c r="V27" s="73">
        <v>227.9</v>
      </c>
      <c r="W27" s="14"/>
      <c r="X27" s="73">
        <v>241.4</v>
      </c>
      <c r="Y27" s="14"/>
      <c r="Z27" s="123">
        <v>96.2</v>
      </c>
      <c r="AA27" s="14"/>
      <c r="AB27" s="14"/>
    </row>
    <row r="28" spans="1:28" x14ac:dyDescent="0.2">
      <c r="A28" s="14"/>
      <c r="B28" s="16" t="s">
        <v>240</v>
      </c>
      <c r="C28" s="14"/>
      <c r="D28" s="73">
        <v>153</v>
      </c>
      <c r="E28" s="74"/>
      <c r="F28" s="73">
        <v>165.2</v>
      </c>
      <c r="G28" s="74"/>
      <c r="H28" s="73">
        <v>197.1</v>
      </c>
      <c r="I28" s="74"/>
      <c r="J28" s="73">
        <v>220.5</v>
      </c>
      <c r="K28" s="74"/>
      <c r="L28" s="73">
        <v>221.8</v>
      </c>
      <c r="M28" s="74"/>
      <c r="N28" s="73">
        <v>219</v>
      </c>
      <c r="O28" s="74"/>
      <c r="P28" s="73">
        <v>195.9</v>
      </c>
      <c r="Q28" s="74"/>
      <c r="R28" s="73">
        <v>218.8</v>
      </c>
      <c r="S28" s="14"/>
      <c r="T28" s="73">
        <v>221.1</v>
      </c>
      <c r="U28" s="14"/>
      <c r="V28" s="73">
        <v>218.9</v>
      </c>
      <c r="W28" s="14"/>
      <c r="X28" s="73">
        <v>227.6</v>
      </c>
      <c r="Y28" s="14"/>
      <c r="Z28" s="123">
        <v>94.2</v>
      </c>
      <c r="AA28" s="14"/>
      <c r="AB28" s="14"/>
    </row>
    <row r="29" spans="1:28" x14ac:dyDescent="0.2">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row>
    <row r="30" spans="1:28" ht="46.5" customHeight="1" x14ac:dyDescent="0.2">
      <c r="A30" s="14"/>
      <c r="B30" s="151" t="s">
        <v>286</v>
      </c>
      <c r="C30" s="151"/>
      <c r="D30" s="151"/>
      <c r="E30" s="151"/>
      <c r="F30" s="151"/>
      <c r="G30" s="151"/>
      <c r="H30" s="151"/>
      <c r="I30" s="151"/>
      <c r="J30" s="151"/>
      <c r="K30" s="151"/>
      <c r="L30" s="151"/>
      <c r="M30" s="151"/>
      <c r="N30" s="151"/>
      <c r="O30" s="151"/>
      <c r="P30" s="151"/>
      <c r="Q30" s="151"/>
      <c r="R30" s="151"/>
      <c r="S30" s="151"/>
      <c r="T30" s="154"/>
      <c r="U30" s="153"/>
      <c r="V30" s="153"/>
      <c r="W30" s="153"/>
      <c r="X30" s="153"/>
      <c r="Y30" s="154"/>
      <c r="Z30" s="151"/>
      <c r="AA30" s="14"/>
      <c r="AB30" s="14"/>
    </row>
    <row r="31" spans="1:28" x14ac:dyDescent="0.2">
      <c r="A31" s="14"/>
      <c r="B31" s="47"/>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row>
    <row r="32" spans="1:28"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row>
  </sheetData>
  <mergeCells count="4">
    <mergeCell ref="D6:J6"/>
    <mergeCell ref="L6:R6"/>
    <mergeCell ref="T6:Z6"/>
    <mergeCell ref="B30:Z30"/>
  </mergeCells>
  <pageMargins left="0.7" right="0.7" top="0.75" bottom="0.75" header="0.3" footer="0.3"/>
  <pageSetup scale="77"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topLeftCell="B1" workbookViewId="0">
      <selection activeCell="A18" sqref="A18"/>
    </sheetView>
  </sheetViews>
  <sheetFormatPr defaultColWidth="21.5" defaultRowHeight="11.25" x14ac:dyDescent="0.2"/>
  <cols>
    <col min="1" max="1" width="18" style="16" hidden="1" customWidth="1"/>
    <col min="2" max="2" width="56.1640625" style="16" customWidth="1"/>
    <col min="3" max="3" width="0.6640625" style="16" customWidth="1"/>
    <col min="4" max="4" width="9.33203125" style="16" customWidth="1"/>
    <col min="5" max="5" width="0.6640625" style="16" customWidth="1"/>
    <col min="6" max="6" width="9.33203125" style="16" customWidth="1"/>
    <col min="7" max="7" width="0.6640625" style="16" customWidth="1"/>
    <col min="8" max="8" width="9.33203125" style="16" customWidth="1"/>
    <col min="9" max="9" width="0.6640625" style="16" customWidth="1"/>
    <col min="10" max="10" width="9.33203125" style="16" customWidth="1"/>
    <col min="11" max="11" width="0.6640625" style="16" customWidth="1"/>
    <col min="12" max="12" width="9.33203125" style="16" customWidth="1"/>
    <col min="13" max="13" width="0.6640625" style="16" customWidth="1"/>
    <col min="14" max="14" width="9.33203125" style="16" customWidth="1"/>
    <col min="15" max="15" width="0.6640625" style="16" customWidth="1"/>
    <col min="16" max="16" width="9.33203125" style="16" customWidth="1"/>
    <col min="17" max="17" width="0.6640625" style="16" customWidth="1"/>
    <col min="18" max="18" width="9.33203125" style="16" customWidth="1"/>
    <col min="19" max="19" width="0.6640625" style="16" customWidth="1"/>
    <col min="20" max="20" width="9.33203125" style="16" customWidth="1"/>
    <col min="21" max="21" width="0.6640625" style="16" customWidth="1"/>
    <col min="22" max="22" width="9.33203125" style="16" customWidth="1"/>
    <col min="23" max="23" width="0.6640625" style="16" customWidth="1"/>
    <col min="24" max="24" width="9.33203125" style="16" customWidth="1"/>
    <col min="25" max="25" width="0.6640625" style="16" customWidth="1"/>
    <col min="26" max="26" width="9.33203125" style="16" customWidth="1"/>
    <col min="27" max="27" width="0.6640625" style="16" customWidth="1"/>
    <col min="28" max="28" width="9.33203125" style="16" customWidth="1"/>
    <col min="29" max="29" width="0.6640625" style="16" customWidth="1"/>
    <col min="30" max="16384" width="21.5" style="16"/>
  </cols>
  <sheetData>
    <row r="1" spans="1:27" x14ac:dyDescent="0.2">
      <c r="A1" s="70"/>
      <c r="B1" s="14"/>
      <c r="C1" s="70"/>
      <c r="D1" s="70"/>
      <c r="E1" s="70"/>
      <c r="F1" s="70"/>
      <c r="G1" s="70"/>
      <c r="H1" s="70"/>
      <c r="I1" s="70"/>
      <c r="J1" s="70"/>
      <c r="K1" s="70"/>
      <c r="L1" s="70"/>
      <c r="M1" s="70"/>
      <c r="N1" s="70"/>
      <c r="O1" s="70"/>
      <c r="P1" s="70"/>
      <c r="Q1" s="70"/>
      <c r="R1" s="70"/>
      <c r="S1" s="70"/>
      <c r="T1" s="70"/>
      <c r="U1" s="70"/>
      <c r="V1" s="70"/>
      <c r="W1" s="70"/>
      <c r="X1" s="70"/>
      <c r="Y1" s="70"/>
      <c r="Z1" s="70"/>
      <c r="AA1" s="70"/>
    </row>
    <row r="2" spans="1:27" s="15" customFormat="1" x14ac:dyDescent="0.2">
      <c r="A2" s="95"/>
      <c r="B2" s="15" t="s">
        <v>21</v>
      </c>
      <c r="C2" s="95"/>
      <c r="D2" s="95"/>
      <c r="E2" s="95"/>
      <c r="F2" s="95"/>
      <c r="G2" s="95"/>
      <c r="H2" s="95"/>
      <c r="I2" s="95"/>
      <c r="J2" s="95"/>
      <c r="K2" s="95"/>
      <c r="L2" s="95"/>
      <c r="M2" s="95"/>
      <c r="N2" s="95"/>
      <c r="O2" s="95"/>
      <c r="P2" s="95"/>
      <c r="Q2" s="95"/>
      <c r="R2" s="95"/>
      <c r="S2" s="95"/>
      <c r="T2" s="95"/>
      <c r="U2" s="95"/>
      <c r="V2" s="95"/>
      <c r="W2" s="95"/>
      <c r="X2" s="95"/>
      <c r="Y2" s="95"/>
      <c r="Z2" s="95"/>
      <c r="AA2" s="95"/>
    </row>
    <row r="3" spans="1:27" s="15" customFormat="1" x14ac:dyDescent="0.2">
      <c r="A3" s="95"/>
      <c r="B3" s="155" t="s">
        <v>241</v>
      </c>
      <c r="C3" s="155"/>
      <c r="D3" s="155"/>
      <c r="E3" s="155"/>
      <c r="F3" s="155"/>
      <c r="G3" s="155"/>
      <c r="H3" s="155"/>
      <c r="I3" s="155"/>
      <c r="J3" s="155"/>
      <c r="K3" s="95"/>
      <c r="L3" s="95"/>
      <c r="M3" s="95"/>
      <c r="N3" s="95"/>
      <c r="O3" s="95"/>
      <c r="P3" s="95"/>
      <c r="Q3" s="95"/>
      <c r="R3" s="95"/>
      <c r="S3" s="95"/>
      <c r="T3" s="95"/>
      <c r="U3" s="95"/>
      <c r="V3" s="95"/>
      <c r="W3" s="95"/>
      <c r="X3" s="95"/>
      <c r="Y3" s="95"/>
      <c r="Z3" s="95"/>
      <c r="AA3" s="95"/>
    </row>
    <row r="4" spans="1:27" s="15" customFormat="1" x14ac:dyDescent="0.2">
      <c r="A4" s="95"/>
      <c r="B4" s="13"/>
      <c r="C4" s="95"/>
      <c r="D4" s="95"/>
      <c r="E4" s="95"/>
      <c r="F4" s="95"/>
      <c r="G4" s="95"/>
      <c r="H4" s="95"/>
      <c r="I4" s="95"/>
      <c r="J4" s="95"/>
      <c r="K4" s="95"/>
      <c r="L4" s="95"/>
      <c r="M4" s="95"/>
      <c r="N4" s="95"/>
      <c r="O4" s="95"/>
      <c r="P4" s="95"/>
      <c r="Q4" s="95"/>
      <c r="R4" s="95"/>
      <c r="S4" s="95"/>
      <c r="T4" s="95"/>
      <c r="U4" s="95"/>
      <c r="V4" s="95"/>
      <c r="W4" s="95"/>
      <c r="X4" s="95"/>
      <c r="Y4" s="95"/>
      <c r="Z4" s="95"/>
      <c r="AA4" s="95"/>
    </row>
    <row r="5" spans="1:27" s="15" customFormat="1" x14ac:dyDescent="0.2">
      <c r="A5" s="95"/>
      <c r="B5" s="13"/>
      <c r="C5" s="95"/>
      <c r="D5" s="95"/>
      <c r="E5" s="95"/>
      <c r="F5" s="95"/>
      <c r="G5" s="95"/>
      <c r="H5" s="95"/>
      <c r="I5" s="95"/>
      <c r="J5" s="95"/>
      <c r="K5" s="95"/>
      <c r="L5" s="95"/>
      <c r="M5" s="95"/>
      <c r="N5" s="95"/>
      <c r="O5" s="95"/>
      <c r="P5" s="95"/>
      <c r="Q5" s="95"/>
      <c r="R5" s="95"/>
      <c r="S5" s="95"/>
      <c r="T5" s="95"/>
      <c r="U5" s="95"/>
      <c r="V5" s="95"/>
      <c r="W5" s="95"/>
      <c r="X5" s="95"/>
      <c r="Y5" s="95"/>
      <c r="Z5" s="95"/>
      <c r="AA5" s="95"/>
    </row>
    <row r="6" spans="1:27" s="15" customFormat="1" x14ac:dyDescent="0.2">
      <c r="A6" s="95"/>
      <c r="B6" s="13"/>
      <c r="C6" s="95"/>
      <c r="D6" s="95"/>
      <c r="E6" s="95"/>
      <c r="F6" s="95"/>
      <c r="G6" s="95"/>
      <c r="H6" s="95"/>
      <c r="I6" s="95"/>
      <c r="J6" s="95"/>
      <c r="K6" s="95"/>
      <c r="L6" s="95"/>
      <c r="M6" s="95"/>
      <c r="N6" s="95"/>
      <c r="O6" s="95"/>
      <c r="P6" s="95"/>
      <c r="Q6" s="95"/>
      <c r="R6" s="95"/>
      <c r="S6" s="95"/>
      <c r="T6" s="95"/>
      <c r="U6" s="95"/>
      <c r="V6" s="95"/>
      <c r="W6" s="95"/>
      <c r="X6" s="95"/>
      <c r="Y6" s="95"/>
      <c r="Z6" s="95"/>
      <c r="AA6" s="95"/>
    </row>
    <row r="7" spans="1:27" s="15" customFormat="1" x14ac:dyDescent="0.2">
      <c r="A7" s="95"/>
      <c r="B7" s="13"/>
      <c r="C7" s="95"/>
      <c r="D7" s="148">
        <v>2013</v>
      </c>
      <c r="E7" s="149"/>
      <c r="F7" s="149"/>
      <c r="G7" s="149"/>
      <c r="H7" s="149"/>
      <c r="I7" s="149"/>
      <c r="J7" s="149"/>
      <c r="K7" s="95"/>
      <c r="L7" s="148">
        <v>2014</v>
      </c>
      <c r="M7" s="149"/>
      <c r="N7" s="149"/>
      <c r="O7" s="149"/>
      <c r="P7" s="149"/>
      <c r="Q7" s="149"/>
      <c r="R7" s="149"/>
      <c r="T7" s="159" t="s">
        <v>119</v>
      </c>
      <c r="U7" s="159" t="s">
        <v>120</v>
      </c>
      <c r="V7" s="159" t="s">
        <v>120</v>
      </c>
      <c r="W7" s="159" t="s">
        <v>120</v>
      </c>
      <c r="X7" s="159" t="s">
        <v>120</v>
      </c>
      <c r="Y7" s="149"/>
      <c r="Z7" s="166" t="s">
        <v>120</v>
      </c>
      <c r="AA7" s="95"/>
    </row>
    <row r="8" spans="1:27" s="15" customFormat="1" x14ac:dyDescent="0.2">
      <c r="A8" s="95"/>
      <c r="B8" s="121" t="s">
        <v>57</v>
      </c>
      <c r="C8" s="95"/>
      <c r="D8" s="100" t="s">
        <v>222</v>
      </c>
      <c r="E8" s="103"/>
      <c r="F8" s="100" t="s">
        <v>223</v>
      </c>
      <c r="G8" s="103"/>
      <c r="H8" s="100" t="s">
        <v>224</v>
      </c>
      <c r="I8" s="103"/>
      <c r="J8" s="100" t="s">
        <v>225</v>
      </c>
      <c r="K8" s="97"/>
      <c r="L8" s="100" t="s">
        <v>222</v>
      </c>
      <c r="M8" s="103"/>
      <c r="N8" s="100" t="s">
        <v>223</v>
      </c>
      <c r="O8" s="103"/>
      <c r="P8" s="100" t="s">
        <v>224</v>
      </c>
      <c r="Q8" s="103"/>
      <c r="R8" s="100" t="s">
        <v>225</v>
      </c>
      <c r="S8" s="13"/>
      <c r="T8" s="99" t="s">
        <v>222</v>
      </c>
      <c r="U8" s="13"/>
      <c r="V8" s="100" t="s">
        <v>223</v>
      </c>
      <c r="W8" s="13"/>
      <c r="X8" s="100" t="s">
        <v>224</v>
      </c>
      <c r="Y8" s="13"/>
      <c r="Z8" s="99" t="s">
        <v>225</v>
      </c>
    </row>
    <row r="9" spans="1:27" x14ac:dyDescent="0.2">
      <c r="A9" s="70"/>
      <c r="B9" s="14"/>
      <c r="C9" s="70"/>
      <c r="D9" s="70"/>
      <c r="E9" s="70"/>
      <c r="F9" s="70"/>
      <c r="G9" s="70"/>
      <c r="H9" s="70"/>
      <c r="I9" s="70"/>
      <c r="J9" s="70"/>
      <c r="K9" s="70"/>
      <c r="L9" s="70"/>
      <c r="M9" s="70"/>
      <c r="N9" s="70"/>
      <c r="O9" s="70"/>
      <c r="P9" s="70"/>
      <c r="Q9" s="70"/>
      <c r="R9" s="70"/>
      <c r="S9" s="70"/>
      <c r="T9" s="70"/>
      <c r="U9" s="70"/>
      <c r="V9" s="70"/>
      <c r="W9" s="70"/>
      <c r="X9" s="70"/>
      <c r="Y9" s="70"/>
      <c r="Z9" s="70"/>
    </row>
    <row r="10" spans="1:27" x14ac:dyDescent="0.2">
      <c r="A10" s="70"/>
      <c r="B10" s="16" t="s">
        <v>242</v>
      </c>
      <c r="C10" s="70"/>
      <c r="D10" s="70"/>
      <c r="E10" s="70"/>
      <c r="F10" s="70"/>
      <c r="G10" s="70"/>
      <c r="H10" s="70"/>
      <c r="I10" s="70"/>
      <c r="J10" s="70"/>
      <c r="K10" s="70"/>
      <c r="L10" s="70"/>
      <c r="M10" s="70"/>
      <c r="N10" s="70"/>
      <c r="O10" s="70"/>
      <c r="P10" s="70"/>
      <c r="Q10" s="70"/>
      <c r="R10" s="70"/>
      <c r="S10" s="70"/>
      <c r="T10" s="70"/>
      <c r="U10" s="70"/>
      <c r="V10" s="70"/>
      <c r="W10" s="70"/>
      <c r="X10" s="70"/>
      <c r="Y10" s="70"/>
      <c r="Z10" s="70"/>
    </row>
    <row r="11" spans="1:27" x14ac:dyDescent="0.2">
      <c r="A11" s="70"/>
      <c r="B11" s="49" t="s">
        <v>84</v>
      </c>
      <c r="C11" s="70"/>
      <c r="D11" s="127">
        <v>266</v>
      </c>
      <c r="E11" s="128"/>
      <c r="F11" s="127">
        <v>237</v>
      </c>
      <c r="G11" s="128"/>
      <c r="H11" s="127">
        <v>212</v>
      </c>
      <c r="I11" s="128"/>
      <c r="J11" s="127">
        <v>206</v>
      </c>
      <c r="K11" s="128"/>
      <c r="L11" s="127">
        <v>210</v>
      </c>
      <c r="M11" s="128"/>
      <c r="N11" s="127">
        <v>198</v>
      </c>
      <c r="O11" s="128"/>
      <c r="P11" s="127">
        <v>187</v>
      </c>
      <c r="Q11" s="128"/>
      <c r="R11" s="127">
        <v>191</v>
      </c>
      <c r="S11" s="140"/>
      <c r="T11" s="127">
        <v>191</v>
      </c>
      <c r="U11" s="140"/>
      <c r="V11" s="127">
        <v>190</v>
      </c>
      <c r="W11" s="140"/>
      <c r="X11" s="127">
        <v>183</v>
      </c>
      <c r="Y11" s="140"/>
      <c r="Z11" s="127">
        <f>+X24</f>
        <v>181</v>
      </c>
    </row>
    <row r="12" spans="1:27" x14ac:dyDescent="0.2">
      <c r="A12" s="70"/>
      <c r="B12" s="49" t="s">
        <v>243</v>
      </c>
      <c r="C12" s="70"/>
      <c r="D12" s="25">
        <v>121</v>
      </c>
      <c r="E12" s="27"/>
      <c r="F12" s="25">
        <v>121</v>
      </c>
      <c r="G12" s="27"/>
      <c r="H12" s="25">
        <v>125</v>
      </c>
      <c r="I12" s="27"/>
      <c r="J12" s="25">
        <v>133</v>
      </c>
      <c r="K12" s="27"/>
      <c r="L12" s="25">
        <v>134</v>
      </c>
      <c r="M12" s="27"/>
      <c r="N12" s="25">
        <v>128</v>
      </c>
      <c r="O12" s="27"/>
      <c r="P12" s="25">
        <v>124</v>
      </c>
      <c r="Q12" s="27"/>
      <c r="R12" s="25">
        <v>97</v>
      </c>
      <c r="S12" s="70"/>
      <c r="T12" s="25">
        <v>89</v>
      </c>
      <c r="U12" s="70"/>
      <c r="V12" s="25">
        <v>93</v>
      </c>
      <c r="W12" s="70"/>
      <c r="X12" s="25">
        <v>95</v>
      </c>
      <c r="Y12" s="70"/>
      <c r="Z12" s="25">
        <f>+X25</f>
        <v>99</v>
      </c>
    </row>
    <row r="13" spans="1:27" x14ac:dyDescent="0.2">
      <c r="A13" s="70"/>
      <c r="B13" s="50" t="s">
        <v>244</v>
      </c>
      <c r="C13" s="70"/>
      <c r="D13" s="32">
        <v>387</v>
      </c>
      <c r="E13" s="27"/>
      <c r="F13" s="32">
        <v>358</v>
      </c>
      <c r="G13" s="27"/>
      <c r="H13" s="32">
        <v>337</v>
      </c>
      <c r="I13" s="27"/>
      <c r="J13" s="32">
        <v>339</v>
      </c>
      <c r="K13" s="27"/>
      <c r="L13" s="32">
        <v>344</v>
      </c>
      <c r="M13" s="27"/>
      <c r="N13" s="32">
        <v>326</v>
      </c>
      <c r="O13" s="27"/>
      <c r="P13" s="32">
        <v>311</v>
      </c>
      <c r="Q13" s="27"/>
      <c r="R13" s="32">
        <v>288</v>
      </c>
      <c r="S13" s="70"/>
      <c r="T13" s="32">
        <v>280</v>
      </c>
      <c r="U13" s="70"/>
      <c r="V13" s="32">
        <v>283</v>
      </c>
      <c r="W13" s="70"/>
      <c r="X13" s="32">
        <v>278</v>
      </c>
      <c r="Y13" s="70"/>
      <c r="Z13" s="32">
        <f>+Z11+Z12</f>
        <v>280</v>
      </c>
    </row>
    <row r="14" spans="1:27" x14ac:dyDescent="0.2">
      <c r="A14" s="70"/>
      <c r="B14" s="14"/>
      <c r="C14" s="70"/>
      <c r="D14" s="27"/>
      <c r="E14" s="27"/>
      <c r="F14" s="27"/>
      <c r="G14" s="27"/>
      <c r="H14" s="27"/>
      <c r="I14" s="27"/>
      <c r="J14" s="27"/>
      <c r="K14" s="27"/>
      <c r="L14" s="27"/>
      <c r="M14" s="27"/>
      <c r="N14" s="27"/>
      <c r="O14" s="27"/>
      <c r="P14" s="27"/>
      <c r="Q14" s="27"/>
      <c r="R14" s="27"/>
      <c r="S14" s="70"/>
      <c r="T14" s="27"/>
      <c r="U14" s="70"/>
      <c r="V14" s="27"/>
      <c r="W14" s="70"/>
      <c r="X14" s="27"/>
      <c r="Y14" s="70"/>
      <c r="Z14" s="27"/>
    </row>
    <row r="15" spans="1:27" x14ac:dyDescent="0.2">
      <c r="A15" s="70"/>
      <c r="B15" s="48" t="s">
        <v>245</v>
      </c>
      <c r="C15" s="70"/>
      <c r="D15" s="27"/>
      <c r="E15" s="27"/>
      <c r="F15" s="27"/>
      <c r="G15" s="27"/>
      <c r="H15" s="27"/>
      <c r="I15" s="27"/>
      <c r="J15" s="27"/>
      <c r="K15" s="27"/>
      <c r="L15" s="27"/>
      <c r="M15" s="27"/>
      <c r="N15" s="27"/>
      <c r="O15" s="27"/>
      <c r="P15" s="27"/>
      <c r="Q15" s="27"/>
      <c r="R15" s="27"/>
      <c r="S15" s="70"/>
      <c r="T15" s="27"/>
      <c r="U15" s="70"/>
      <c r="V15" s="27"/>
      <c r="W15" s="70"/>
      <c r="X15" s="27"/>
      <c r="Y15" s="70"/>
      <c r="Z15" s="27"/>
    </row>
    <row r="16" spans="1:27" x14ac:dyDescent="0.2">
      <c r="A16" s="70"/>
      <c r="B16" s="49" t="s">
        <v>246</v>
      </c>
      <c r="C16" s="70"/>
      <c r="D16" s="25">
        <v>-5</v>
      </c>
      <c r="E16" s="27"/>
      <c r="F16" s="25">
        <v>-3</v>
      </c>
      <c r="G16" s="27"/>
      <c r="H16" s="25">
        <v>-2</v>
      </c>
      <c r="I16" s="27"/>
      <c r="J16" s="25">
        <v>-6</v>
      </c>
      <c r="K16" s="27"/>
      <c r="L16" s="25">
        <v>-1</v>
      </c>
      <c r="M16" s="27"/>
      <c r="N16" s="25">
        <v>-4</v>
      </c>
      <c r="O16" s="27"/>
      <c r="P16" s="25">
        <v>-5</v>
      </c>
      <c r="Q16" s="27"/>
      <c r="R16" s="25">
        <v>-10</v>
      </c>
      <c r="S16" s="70"/>
      <c r="T16" s="25">
        <v>0</v>
      </c>
      <c r="U16" s="70"/>
      <c r="V16" s="25">
        <v>0</v>
      </c>
      <c r="W16" s="70"/>
      <c r="X16" s="25">
        <v>0</v>
      </c>
      <c r="Y16" s="70"/>
      <c r="Z16" s="25">
        <v>-170</v>
      </c>
    </row>
    <row r="17" spans="1:27" x14ac:dyDescent="0.2">
      <c r="A17" s="70"/>
      <c r="B17" s="49" t="s">
        <v>247</v>
      </c>
      <c r="C17" s="70"/>
      <c r="D17" s="25">
        <v>0</v>
      </c>
      <c r="E17" s="27"/>
      <c r="F17" s="25">
        <v>1</v>
      </c>
      <c r="G17" s="27"/>
      <c r="H17" s="25">
        <v>2</v>
      </c>
      <c r="I17" s="27"/>
      <c r="J17" s="25">
        <v>5</v>
      </c>
      <c r="K17" s="27"/>
      <c r="L17" s="25">
        <v>1</v>
      </c>
      <c r="M17" s="27"/>
      <c r="N17" s="25">
        <v>1</v>
      </c>
      <c r="O17" s="27"/>
      <c r="P17" s="25">
        <v>1</v>
      </c>
      <c r="Q17" s="27"/>
      <c r="R17" s="25">
        <v>1</v>
      </c>
      <c r="S17" s="70"/>
      <c r="T17" s="25">
        <v>1</v>
      </c>
      <c r="U17" s="70"/>
      <c r="V17" s="25">
        <v>1</v>
      </c>
      <c r="W17" s="70"/>
      <c r="X17" s="25">
        <v>1</v>
      </c>
      <c r="Y17" s="70"/>
      <c r="Z17" s="25">
        <v>2</v>
      </c>
    </row>
    <row r="18" spans="1:27" x14ac:dyDescent="0.2">
      <c r="A18" s="70"/>
      <c r="B18" s="72" t="s">
        <v>248</v>
      </c>
      <c r="C18" s="70"/>
      <c r="D18" s="32">
        <v>-5</v>
      </c>
      <c r="E18" s="27"/>
      <c r="F18" s="32">
        <v>-2</v>
      </c>
      <c r="G18" s="27"/>
      <c r="H18" s="32">
        <v>0</v>
      </c>
      <c r="I18" s="27"/>
      <c r="J18" s="32">
        <v>-1</v>
      </c>
      <c r="K18" s="27"/>
      <c r="L18" s="32">
        <v>0</v>
      </c>
      <c r="M18" s="27"/>
      <c r="N18" s="32">
        <v>-3</v>
      </c>
      <c r="O18" s="27"/>
      <c r="P18" s="32">
        <v>-4</v>
      </c>
      <c r="Q18" s="27"/>
      <c r="R18" s="32">
        <v>-9</v>
      </c>
      <c r="S18" s="70"/>
      <c r="T18" s="32">
        <v>1</v>
      </c>
      <c r="U18" s="70"/>
      <c r="V18" s="32">
        <v>1</v>
      </c>
      <c r="W18" s="70"/>
      <c r="X18" s="32">
        <v>1</v>
      </c>
      <c r="Y18" s="70"/>
      <c r="Z18" s="32">
        <v>-168</v>
      </c>
    </row>
    <row r="19" spans="1:27" x14ac:dyDescent="0.2">
      <c r="A19" s="70"/>
      <c r="B19" s="14"/>
      <c r="C19" s="70"/>
      <c r="D19" s="27"/>
      <c r="E19" s="27"/>
      <c r="F19" s="27"/>
      <c r="G19" s="27"/>
      <c r="H19" s="27"/>
      <c r="I19" s="27"/>
      <c r="J19" s="27"/>
      <c r="K19" s="27"/>
      <c r="L19" s="27"/>
      <c r="M19" s="27"/>
      <c r="N19" s="27"/>
      <c r="O19" s="27"/>
      <c r="P19" s="27"/>
      <c r="Q19" s="27"/>
      <c r="R19" s="27"/>
      <c r="S19" s="70"/>
      <c r="T19" s="27"/>
      <c r="U19" s="70"/>
      <c r="V19" s="27"/>
      <c r="W19" s="70"/>
      <c r="X19" s="27"/>
      <c r="Y19" s="70"/>
      <c r="Z19" s="27"/>
    </row>
    <row r="20" spans="1:27" x14ac:dyDescent="0.2">
      <c r="A20" s="70"/>
      <c r="B20" s="48" t="s">
        <v>40</v>
      </c>
      <c r="C20" s="70"/>
      <c r="D20" s="29">
        <v>-24</v>
      </c>
      <c r="E20" s="27"/>
      <c r="F20" s="29">
        <v>-19</v>
      </c>
      <c r="G20" s="27"/>
      <c r="H20" s="29">
        <v>2</v>
      </c>
      <c r="I20" s="27"/>
      <c r="J20" s="29">
        <v>6</v>
      </c>
      <c r="K20" s="27"/>
      <c r="L20" s="29">
        <v>-18</v>
      </c>
      <c r="M20" s="27"/>
      <c r="N20" s="29">
        <v>-12</v>
      </c>
      <c r="O20" s="27"/>
      <c r="P20" s="29">
        <v>-19</v>
      </c>
      <c r="Q20" s="27"/>
      <c r="R20" s="29">
        <v>1</v>
      </c>
      <c r="S20" s="70"/>
      <c r="T20" s="29">
        <v>2</v>
      </c>
      <c r="U20" s="70"/>
      <c r="V20" s="29">
        <v>-6</v>
      </c>
      <c r="W20" s="70"/>
      <c r="X20" s="29">
        <v>1</v>
      </c>
      <c r="Y20" s="70"/>
      <c r="Z20" s="29">
        <v>163</v>
      </c>
    </row>
    <row r="21" spans="1:27" x14ac:dyDescent="0.2">
      <c r="A21" s="70"/>
      <c r="B21" s="14"/>
      <c r="C21" s="70"/>
      <c r="D21" s="27"/>
      <c r="E21" s="27"/>
      <c r="F21" s="27"/>
      <c r="G21" s="27"/>
      <c r="H21" s="27"/>
      <c r="I21" s="27"/>
      <c r="J21" s="27"/>
      <c r="K21" s="27"/>
      <c r="L21" s="27"/>
      <c r="M21" s="27"/>
      <c r="N21" s="27"/>
      <c r="O21" s="27"/>
      <c r="P21" s="27"/>
      <c r="Q21" s="27"/>
      <c r="R21" s="27"/>
      <c r="S21" s="70"/>
      <c r="T21" s="27"/>
      <c r="U21" s="70"/>
      <c r="V21" s="27"/>
      <c r="W21" s="70"/>
      <c r="X21" s="27"/>
      <c r="Y21" s="70"/>
      <c r="Z21" s="27"/>
    </row>
    <row r="22" spans="1:27" x14ac:dyDescent="0.2">
      <c r="A22" s="70"/>
      <c r="B22" s="50" t="s">
        <v>249</v>
      </c>
      <c r="C22" s="70"/>
      <c r="D22" s="25">
        <v>358</v>
      </c>
      <c r="E22" s="27"/>
      <c r="F22" s="25">
        <v>337</v>
      </c>
      <c r="G22" s="27"/>
      <c r="H22" s="25">
        <v>339</v>
      </c>
      <c r="I22" s="27"/>
      <c r="J22" s="25">
        <v>344</v>
      </c>
      <c r="K22" s="27"/>
      <c r="L22" s="25">
        <v>326</v>
      </c>
      <c r="M22" s="27"/>
      <c r="N22" s="25">
        <v>311</v>
      </c>
      <c r="O22" s="27"/>
      <c r="P22" s="25">
        <v>288</v>
      </c>
      <c r="Q22" s="27"/>
      <c r="R22" s="25">
        <v>280</v>
      </c>
      <c r="S22" s="70"/>
      <c r="T22" s="25">
        <v>283</v>
      </c>
      <c r="U22" s="70"/>
      <c r="V22" s="25">
        <v>278</v>
      </c>
      <c r="W22" s="70"/>
      <c r="X22" s="25">
        <v>280</v>
      </c>
      <c r="Y22" s="70"/>
      <c r="Z22" s="25">
        <v>275</v>
      </c>
    </row>
    <row r="23" spans="1:27" x14ac:dyDescent="0.2">
      <c r="A23" s="70"/>
      <c r="B23" s="14"/>
      <c r="C23" s="70"/>
      <c r="D23" s="27"/>
      <c r="E23" s="27"/>
      <c r="F23" s="27"/>
      <c r="G23" s="27"/>
      <c r="H23" s="27"/>
      <c r="I23" s="27"/>
      <c r="J23" s="27"/>
      <c r="K23" s="27"/>
      <c r="L23" s="27"/>
      <c r="M23" s="27"/>
      <c r="N23" s="28"/>
      <c r="O23" s="28"/>
      <c r="P23" s="28"/>
      <c r="Q23" s="28"/>
      <c r="R23" s="28"/>
      <c r="S23" s="70"/>
      <c r="T23" s="28"/>
      <c r="U23" s="70"/>
      <c r="V23" s="28"/>
      <c r="W23" s="70"/>
      <c r="X23" s="28"/>
      <c r="Y23" s="70"/>
      <c r="Z23" s="28"/>
    </row>
    <row r="24" spans="1:27" x14ac:dyDescent="0.2">
      <c r="A24" s="70"/>
      <c r="B24" s="48" t="s">
        <v>83</v>
      </c>
      <c r="C24" s="70"/>
      <c r="D24" s="127">
        <v>237</v>
      </c>
      <c r="E24" s="128"/>
      <c r="F24" s="127">
        <v>212</v>
      </c>
      <c r="G24" s="128"/>
      <c r="H24" s="127">
        <v>206</v>
      </c>
      <c r="I24" s="128"/>
      <c r="J24" s="127">
        <v>210</v>
      </c>
      <c r="K24" s="128"/>
      <c r="L24" s="127">
        <v>198</v>
      </c>
      <c r="M24" s="128"/>
      <c r="N24" s="127">
        <v>187</v>
      </c>
      <c r="O24" s="128"/>
      <c r="P24" s="127">
        <v>191</v>
      </c>
      <c r="Q24" s="128"/>
      <c r="R24" s="127">
        <v>191</v>
      </c>
      <c r="S24" s="140"/>
      <c r="T24" s="127">
        <v>190</v>
      </c>
      <c r="U24" s="140"/>
      <c r="V24" s="127">
        <v>183</v>
      </c>
      <c r="W24" s="140"/>
      <c r="X24" s="127">
        <v>181</v>
      </c>
      <c r="Y24" s="140"/>
      <c r="Z24" s="127">
        <v>157</v>
      </c>
    </row>
    <row r="25" spans="1:27" x14ac:dyDescent="0.2">
      <c r="A25" s="70"/>
      <c r="B25" s="48" t="s">
        <v>243</v>
      </c>
      <c r="C25" s="70"/>
      <c r="D25" s="25">
        <v>121</v>
      </c>
      <c r="E25" s="27"/>
      <c r="F25" s="25">
        <v>125</v>
      </c>
      <c r="G25" s="27"/>
      <c r="H25" s="25">
        <v>133</v>
      </c>
      <c r="I25" s="27"/>
      <c r="J25" s="25">
        <v>134</v>
      </c>
      <c r="K25" s="27"/>
      <c r="L25" s="25">
        <v>128</v>
      </c>
      <c r="M25" s="27"/>
      <c r="N25" s="25">
        <v>124</v>
      </c>
      <c r="O25" s="27"/>
      <c r="P25" s="25">
        <v>97</v>
      </c>
      <c r="Q25" s="27"/>
      <c r="R25" s="25">
        <v>89</v>
      </c>
      <c r="S25" s="70"/>
      <c r="T25" s="25">
        <v>93</v>
      </c>
      <c r="U25" s="70"/>
      <c r="V25" s="25">
        <v>95</v>
      </c>
      <c r="W25" s="70"/>
      <c r="X25" s="25">
        <v>99</v>
      </c>
      <c r="Y25" s="70"/>
      <c r="Z25" s="25">
        <v>118</v>
      </c>
    </row>
    <row r="26" spans="1:27" x14ac:dyDescent="0.2">
      <c r="A26" s="70"/>
      <c r="B26" s="48" t="s">
        <v>249</v>
      </c>
      <c r="C26" s="70"/>
      <c r="D26" s="32">
        <v>358</v>
      </c>
      <c r="E26" s="27"/>
      <c r="F26" s="32">
        <v>337</v>
      </c>
      <c r="G26" s="27"/>
      <c r="H26" s="32">
        <v>339</v>
      </c>
      <c r="I26" s="27"/>
      <c r="J26" s="32">
        <v>344</v>
      </c>
      <c r="K26" s="27"/>
      <c r="L26" s="32">
        <v>326</v>
      </c>
      <c r="M26" s="27"/>
      <c r="N26" s="32">
        <v>311</v>
      </c>
      <c r="O26" s="27"/>
      <c r="P26" s="32">
        <v>288</v>
      </c>
      <c r="Q26" s="27"/>
      <c r="R26" s="32">
        <v>280</v>
      </c>
      <c r="S26" s="70"/>
      <c r="T26" s="32">
        <v>283</v>
      </c>
      <c r="U26" s="70"/>
      <c r="V26" s="32">
        <v>278</v>
      </c>
      <c r="W26" s="70"/>
      <c r="X26" s="32">
        <v>280</v>
      </c>
      <c r="Y26" s="70"/>
      <c r="Z26" s="32">
        <v>275</v>
      </c>
    </row>
    <row r="27" spans="1:27" x14ac:dyDescent="0.2">
      <c r="A27" s="70"/>
      <c r="B27" s="14"/>
      <c r="C27" s="70"/>
      <c r="D27" s="70"/>
      <c r="E27" s="70"/>
      <c r="F27" s="70"/>
      <c r="G27" s="70"/>
      <c r="H27" s="70"/>
      <c r="I27" s="70"/>
      <c r="J27" s="70"/>
      <c r="K27" s="70"/>
      <c r="L27" s="70"/>
      <c r="M27" s="70"/>
      <c r="N27" s="70"/>
      <c r="O27" s="70"/>
      <c r="P27" s="70"/>
      <c r="Q27" s="70"/>
      <c r="R27" s="70"/>
      <c r="S27" s="70"/>
      <c r="T27" s="70"/>
      <c r="U27" s="70"/>
      <c r="V27" s="70"/>
      <c r="W27" s="70"/>
      <c r="X27" s="70"/>
      <c r="Y27" s="70"/>
      <c r="Z27" s="70"/>
    </row>
    <row r="28" spans="1:27" x14ac:dyDescent="0.2">
      <c r="A28" s="70"/>
      <c r="B28" s="14"/>
      <c r="C28" s="70"/>
      <c r="D28" s="70"/>
      <c r="E28" s="70"/>
      <c r="F28" s="70"/>
      <c r="G28" s="70"/>
      <c r="H28" s="70"/>
      <c r="I28" s="70"/>
      <c r="J28" s="70"/>
      <c r="K28" s="70"/>
      <c r="L28" s="70"/>
      <c r="M28" s="70"/>
      <c r="N28" s="70"/>
      <c r="O28" s="70"/>
      <c r="P28" s="70"/>
      <c r="Q28" s="70"/>
      <c r="R28" s="70"/>
      <c r="S28" s="70"/>
      <c r="T28" s="70"/>
      <c r="U28" s="70"/>
      <c r="V28" s="70"/>
      <c r="W28" s="70"/>
      <c r="X28" s="70"/>
      <c r="Y28" s="70"/>
      <c r="Z28" s="70"/>
    </row>
    <row r="29" spans="1:27" x14ac:dyDescent="0.2">
      <c r="A29" s="70"/>
      <c r="B29" s="16" t="s">
        <v>250</v>
      </c>
      <c r="C29" s="70"/>
      <c r="D29" s="22">
        <v>4.7999999999999996E-3</v>
      </c>
      <c r="E29" s="24"/>
      <c r="F29" s="22">
        <v>4.1999999999999997E-3</v>
      </c>
      <c r="G29" s="24"/>
      <c r="H29" s="22">
        <v>4.1000000000000003E-3</v>
      </c>
      <c r="I29" s="24"/>
      <c r="J29" s="22">
        <v>4.1000000000000003E-3</v>
      </c>
      <c r="K29" s="24"/>
      <c r="L29" s="22">
        <v>3.7000000000000002E-3</v>
      </c>
      <c r="M29" s="24"/>
      <c r="N29" s="22">
        <v>3.2000000000000002E-3</v>
      </c>
      <c r="O29" s="24"/>
      <c r="P29" s="22">
        <v>3.3E-3</v>
      </c>
      <c r="Q29" s="24"/>
      <c r="R29" s="22">
        <v>3.2000000000000002E-3</v>
      </c>
      <c r="S29" s="70"/>
      <c r="T29" s="22">
        <v>3.0999999999999999E-3</v>
      </c>
      <c r="U29" s="70"/>
      <c r="V29" s="22">
        <v>2.8999999999999998E-3</v>
      </c>
      <c r="W29" s="70"/>
      <c r="X29" s="22">
        <v>2.8999999999999998E-3</v>
      </c>
      <c r="Y29" s="70"/>
      <c r="Z29" s="22">
        <v>2.5000000000000001E-3</v>
      </c>
    </row>
    <row r="30" spans="1:27" x14ac:dyDescent="0.2">
      <c r="A30" s="70"/>
      <c r="B30" s="14"/>
      <c r="C30" s="70"/>
      <c r="D30" s="70"/>
      <c r="E30" s="70"/>
      <c r="F30" s="70"/>
      <c r="G30" s="70"/>
      <c r="H30" s="70"/>
      <c r="I30" s="70"/>
      <c r="J30" s="70"/>
      <c r="K30" s="70"/>
      <c r="L30" s="70"/>
      <c r="M30" s="70"/>
      <c r="N30" s="70"/>
      <c r="O30" s="70"/>
      <c r="P30" s="70"/>
      <c r="Q30" s="70"/>
      <c r="R30" s="70"/>
      <c r="S30" s="70"/>
      <c r="T30" s="70"/>
      <c r="U30" s="70"/>
      <c r="V30" s="70"/>
      <c r="W30" s="70"/>
      <c r="X30" s="70"/>
      <c r="Y30" s="70"/>
      <c r="Z30" s="70"/>
      <c r="AA30" s="70"/>
    </row>
    <row r="31" spans="1:27" x14ac:dyDescent="0.2">
      <c r="A31" s="70"/>
      <c r="B31" s="14"/>
      <c r="C31" s="70"/>
      <c r="D31" s="70"/>
      <c r="E31" s="70"/>
      <c r="F31" s="70"/>
      <c r="G31" s="70"/>
      <c r="H31" s="70"/>
      <c r="I31" s="70"/>
      <c r="J31" s="70"/>
      <c r="K31" s="70"/>
      <c r="L31" s="70"/>
      <c r="M31" s="70"/>
      <c r="N31" s="70"/>
      <c r="O31" s="70"/>
      <c r="P31" s="70"/>
      <c r="Q31" s="70"/>
      <c r="R31" s="70"/>
      <c r="S31" s="70"/>
      <c r="T31" s="70"/>
      <c r="U31" s="70"/>
      <c r="V31" s="70"/>
      <c r="W31" s="70"/>
      <c r="X31" s="70"/>
      <c r="Y31" s="70"/>
      <c r="Z31" s="70"/>
      <c r="AA31" s="70"/>
    </row>
    <row r="32" spans="1:27" x14ac:dyDescent="0.2">
      <c r="A32" s="70"/>
      <c r="B32" s="14"/>
      <c r="C32" s="70"/>
      <c r="D32" s="70"/>
      <c r="E32" s="70"/>
      <c r="F32" s="70"/>
      <c r="G32" s="70"/>
      <c r="H32" s="70"/>
      <c r="I32" s="70"/>
      <c r="J32" s="70"/>
      <c r="K32" s="70"/>
      <c r="L32" s="70"/>
      <c r="M32" s="70"/>
      <c r="N32" s="70"/>
      <c r="O32" s="70"/>
      <c r="P32" s="70"/>
      <c r="Q32" s="70"/>
      <c r="R32" s="70"/>
      <c r="S32" s="70"/>
      <c r="T32" s="70"/>
      <c r="U32" s="70"/>
      <c r="V32" s="70"/>
      <c r="W32" s="70"/>
      <c r="X32" s="70"/>
      <c r="Y32" s="70"/>
      <c r="Z32" s="70"/>
      <c r="AA32" s="70"/>
    </row>
    <row r="33" spans="1:27" x14ac:dyDescent="0.2">
      <c r="A33" s="70"/>
      <c r="B33" s="14"/>
      <c r="C33" s="70"/>
      <c r="D33" s="70"/>
      <c r="E33" s="70"/>
      <c r="F33" s="70"/>
      <c r="G33" s="70"/>
      <c r="H33" s="70"/>
      <c r="I33" s="70"/>
      <c r="J33" s="70"/>
      <c r="K33" s="70"/>
      <c r="L33" s="70"/>
      <c r="M33" s="70"/>
      <c r="N33" s="70"/>
      <c r="O33" s="70"/>
      <c r="P33" s="70"/>
      <c r="Q33" s="70"/>
      <c r="R33" s="70"/>
      <c r="S33" s="70"/>
      <c r="T33" s="70"/>
      <c r="U33" s="70"/>
      <c r="V33" s="70"/>
      <c r="W33" s="70"/>
      <c r="X33" s="70"/>
      <c r="Y33" s="70"/>
      <c r="Z33" s="70"/>
      <c r="AA33" s="70"/>
    </row>
    <row r="34" spans="1:27" x14ac:dyDescent="0.2">
      <c r="A34" s="70"/>
      <c r="B34" s="14"/>
      <c r="C34" s="70"/>
      <c r="D34" s="70"/>
      <c r="E34" s="70"/>
      <c r="F34" s="70"/>
      <c r="G34" s="70"/>
      <c r="H34" s="70"/>
      <c r="I34" s="70"/>
      <c r="J34" s="70"/>
      <c r="K34" s="70"/>
      <c r="L34" s="70"/>
      <c r="M34" s="70"/>
      <c r="N34" s="70"/>
      <c r="O34" s="70"/>
      <c r="P34" s="70"/>
      <c r="Q34" s="70"/>
      <c r="R34" s="70"/>
      <c r="S34" s="70"/>
      <c r="T34" s="70"/>
      <c r="U34" s="70"/>
      <c r="V34" s="70"/>
      <c r="W34" s="70"/>
      <c r="X34" s="70"/>
      <c r="Y34" s="70"/>
      <c r="Z34" s="70"/>
      <c r="AA34" s="70"/>
    </row>
  </sheetData>
  <mergeCells count="4">
    <mergeCell ref="B3:J3"/>
    <mergeCell ref="D7:J7"/>
    <mergeCell ref="L7:R7"/>
    <mergeCell ref="T7:Z7"/>
  </mergeCells>
  <pageMargins left="0.7" right="0.7" top="0.75" bottom="0.75" header="0.3" footer="0.3"/>
  <pageSetup scale="77"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81"/>
  <sheetViews>
    <sheetView zoomScale="120" zoomScaleNormal="120" workbookViewId="0">
      <selection activeCell="A18" sqref="A18"/>
    </sheetView>
  </sheetViews>
  <sheetFormatPr defaultColWidth="21.5" defaultRowHeight="12.75" x14ac:dyDescent="0.2"/>
  <cols>
    <col min="1" max="1" width="138.33203125" style="3" customWidth="1"/>
    <col min="2" max="16384" width="21.5" style="3"/>
  </cols>
  <sheetData>
    <row r="1" spans="1:1" x14ac:dyDescent="0.2">
      <c r="A1" s="6" t="s">
        <v>21</v>
      </c>
    </row>
    <row r="2" spans="1:1" x14ac:dyDescent="0.2">
      <c r="A2" s="6" t="s">
        <v>1</v>
      </c>
    </row>
    <row r="3" spans="1:1" x14ac:dyDescent="0.2">
      <c r="A3" s="7">
        <v>42390</v>
      </c>
    </row>
    <row r="4" spans="1:1" x14ac:dyDescent="0.2">
      <c r="A4" s="8"/>
    </row>
    <row r="5" spans="1:1" x14ac:dyDescent="0.2">
      <c r="A5" s="6" t="s">
        <v>251</v>
      </c>
    </row>
    <row r="6" spans="1:1" x14ac:dyDescent="0.2">
      <c r="A6" s="6" t="s">
        <v>252</v>
      </c>
    </row>
    <row r="7" spans="1:1" x14ac:dyDescent="0.2">
      <c r="A7" s="9"/>
    </row>
    <row r="8" spans="1:1" ht="24" x14ac:dyDescent="0.2">
      <c r="A8" s="12" t="s">
        <v>253</v>
      </c>
    </row>
    <row r="9" spans="1:1" x14ac:dyDescent="0.2">
      <c r="A9" s="11"/>
    </row>
    <row r="10" spans="1:1" ht="24" x14ac:dyDescent="0.2">
      <c r="A10" s="12" t="s">
        <v>254</v>
      </c>
    </row>
    <row r="11" spans="1:1" x14ac:dyDescent="0.2">
      <c r="A11" s="8"/>
    </row>
    <row r="12" spans="1:1" ht="24" x14ac:dyDescent="0.2">
      <c r="A12" s="12" t="s">
        <v>255</v>
      </c>
    </row>
    <row r="13" spans="1:1" x14ac:dyDescent="0.2">
      <c r="A13" s="8"/>
    </row>
    <row r="14" spans="1:1" ht="24" x14ac:dyDescent="0.2">
      <c r="A14" s="12" t="s">
        <v>256</v>
      </c>
    </row>
    <row r="15" spans="1:1" x14ac:dyDescent="0.2">
      <c r="A15" s="8"/>
    </row>
    <row r="16" spans="1:1" ht="36" x14ac:dyDescent="0.2">
      <c r="A16" s="12" t="s">
        <v>257</v>
      </c>
    </row>
    <row r="17" spans="1:1" x14ac:dyDescent="0.2">
      <c r="A17" s="2"/>
    </row>
    <row r="18" spans="1:1" ht="36" x14ac:dyDescent="0.2">
      <c r="A18" s="12" t="s">
        <v>258</v>
      </c>
    </row>
    <row r="19" spans="1:1" x14ac:dyDescent="0.2">
      <c r="A19" s="8"/>
    </row>
    <row r="20" spans="1:1" ht="24" x14ac:dyDescent="0.2">
      <c r="A20" s="6" t="s">
        <v>259</v>
      </c>
    </row>
    <row r="21" spans="1:1" x14ac:dyDescent="0.2">
      <c r="A21" s="8"/>
    </row>
    <row r="22" spans="1:1" ht="24" x14ac:dyDescent="0.2">
      <c r="A22" s="6" t="s">
        <v>260</v>
      </c>
    </row>
    <row r="23" spans="1:1" x14ac:dyDescent="0.2">
      <c r="A23" s="8"/>
    </row>
    <row r="24" spans="1:1" x14ac:dyDescent="0.2">
      <c r="A24" s="6" t="s">
        <v>261</v>
      </c>
    </row>
    <row r="25" spans="1:1" x14ac:dyDescent="0.2">
      <c r="A25" s="8"/>
    </row>
    <row r="26" spans="1:1" x14ac:dyDescent="0.2">
      <c r="A26" s="6" t="s">
        <v>262</v>
      </c>
    </row>
    <row r="27" spans="1:1" ht="72" x14ac:dyDescent="0.2">
      <c r="A27" s="10" t="s">
        <v>263</v>
      </c>
    </row>
    <row r="28" spans="1:1" x14ac:dyDescent="0.2">
      <c r="A28" s="2"/>
    </row>
    <row r="29" spans="1:1" x14ac:dyDescent="0.2">
      <c r="A29" s="2"/>
    </row>
    <row r="30" spans="1:1" x14ac:dyDescent="0.2">
      <c r="A30" s="8"/>
    </row>
    <row r="31" spans="1:1" x14ac:dyDescent="0.2">
      <c r="A31" s="8"/>
    </row>
    <row r="32" spans="1:1" x14ac:dyDescent="0.2">
      <c r="A32" s="2"/>
    </row>
    <row r="33" spans="1:1" x14ac:dyDescent="0.2">
      <c r="A33" s="8"/>
    </row>
    <row r="34" spans="1:1" x14ac:dyDescent="0.2">
      <c r="A34" s="8"/>
    </row>
    <row r="35" spans="1:1" x14ac:dyDescent="0.2">
      <c r="A35" s="8"/>
    </row>
    <row r="36" spans="1:1" x14ac:dyDescent="0.2">
      <c r="A36" s="8"/>
    </row>
    <row r="37" spans="1:1" x14ac:dyDescent="0.2">
      <c r="A37" s="8"/>
    </row>
    <row r="38" spans="1:1" x14ac:dyDescent="0.2">
      <c r="A38" s="8"/>
    </row>
    <row r="39" spans="1:1" x14ac:dyDescent="0.2">
      <c r="A39" s="8"/>
    </row>
    <row r="40" spans="1:1" x14ac:dyDescent="0.2">
      <c r="A40" s="8"/>
    </row>
    <row r="41" spans="1:1" x14ac:dyDescent="0.2">
      <c r="A41" s="8"/>
    </row>
    <row r="42" spans="1:1" x14ac:dyDescent="0.2">
      <c r="A42" s="8"/>
    </row>
    <row r="43" spans="1:1" x14ac:dyDescent="0.2">
      <c r="A43" s="8"/>
    </row>
    <row r="44" spans="1:1" x14ac:dyDescent="0.2">
      <c r="A44" s="8"/>
    </row>
    <row r="45" spans="1:1" x14ac:dyDescent="0.2">
      <c r="A45" s="8"/>
    </row>
    <row r="46" spans="1:1" x14ac:dyDescent="0.2">
      <c r="A46" s="8"/>
    </row>
    <row r="47" spans="1:1" x14ac:dyDescent="0.2">
      <c r="A47" s="8"/>
    </row>
    <row r="48" spans="1:1" x14ac:dyDescent="0.2">
      <c r="A48" s="8"/>
    </row>
    <row r="49" spans="1:1" x14ac:dyDescent="0.2">
      <c r="A49" s="8"/>
    </row>
    <row r="50" spans="1:1" x14ac:dyDescent="0.2">
      <c r="A50" s="8"/>
    </row>
    <row r="51" spans="1:1" x14ac:dyDescent="0.2">
      <c r="A51" s="8"/>
    </row>
    <row r="52" spans="1:1" x14ac:dyDescent="0.2">
      <c r="A52" s="8"/>
    </row>
    <row r="53" spans="1:1" x14ac:dyDescent="0.2">
      <c r="A53" s="8"/>
    </row>
    <row r="54" spans="1:1" x14ac:dyDescent="0.2">
      <c r="A54" s="8"/>
    </row>
    <row r="55" spans="1:1" x14ac:dyDescent="0.2">
      <c r="A55" s="8"/>
    </row>
    <row r="56" spans="1:1" x14ac:dyDescent="0.2">
      <c r="A56" s="8"/>
    </row>
    <row r="57" spans="1:1" x14ac:dyDescent="0.2">
      <c r="A57" s="8"/>
    </row>
    <row r="58" spans="1:1" x14ac:dyDescent="0.2">
      <c r="A58" s="8"/>
    </row>
    <row r="59" spans="1:1" x14ac:dyDescent="0.2">
      <c r="A59" s="8"/>
    </row>
    <row r="60" spans="1:1" x14ac:dyDescent="0.2">
      <c r="A60" s="8"/>
    </row>
    <row r="61" spans="1:1" x14ac:dyDescent="0.2">
      <c r="A61" s="8"/>
    </row>
    <row r="62" spans="1:1" x14ac:dyDescent="0.2">
      <c r="A62" s="8"/>
    </row>
    <row r="63" spans="1:1" x14ac:dyDescent="0.2">
      <c r="A63" s="8"/>
    </row>
    <row r="64" spans="1:1" x14ac:dyDescent="0.2">
      <c r="A64" s="8"/>
    </row>
    <row r="65" spans="1:1" x14ac:dyDescent="0.2">
      <c r="A65" s="8"/>
    </row>
    <row r="66" spans="1:1" x14ac:dyDescent="0.2">
      <c r="A66" s="8"/>
    </row>
    <row r="67" spans="1:1" x14ac:dyDescent="0.2">
      <c r="A67" s="8"/>
    </row>
    <row r="68" spans="1:1" x14ac:dyDescent="0.2">
      <c r="A68" s="8"/>
    </row>
    <row r="69" spans="1:1" x14ac:dyDescent="0.2">
      <c r="A69" s="8"/>
    </row>
    <row r="70" spans="1:1" x14ac:dyDescent="0.2">
      <c r="A70" s="8"/>
    </row>
    <row r="71" spans="1:1" x14ac:dyDescent="0.2">
      <c r="A71" s="8"/>
    </row>
    <row r="72" spans="1:1" x14ac:dyDescent="0.2">
      <c r="A72" s="8"/>
    </row>
    <row r="73" spans="1:1" x14ac:dyDescent="0.2">
      <c r="A73" s="8"/>
    </row>
    <row r="74" spans="1:1" x14ac:dyDescent="0.2">
      <c r="A74" s="8"/>
    </row>
    <row r="75" spans="1:1" x14ac:dyDescent="0.2">
      <c r="A75" s="8"/>
    </row>
    <row r="76" spans="1:1" x14ac:dyDescent="0.2">
      <c r="A76" s="8"/>
    </row>
    <row r="77" spans="1:1" x14ac:dyDescent="0.2">
      <c r="A77" s="8"/>
    </row>
    <row r="78" spans="1:1" x14ac:dyDescent="0.2">
      <c r="A78" s="8"/>
    </row>
    <row r="79" spans="1:1" x14ac:dyDescent="0.2">
      <c r="A79" s="8"/>
    </row>
    <row r="80" spans="1:1" x14ac:dyDescent="0.2">
      <c r="A80" s="8"/>
    </row>
    <row r="81" spans="1:1" x14ac:dyDescent="0.2">
      <c r="A81" s="8"/>
    </row>
  </sheetData>
  <pageMargins left="0.7" right="0.7" top="0.75" bottom="0.75" header="0.3" footer="0.3"/>
  <pageSetup scale="96"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4"/>
  <sheetViews>
    <sheetView topLeftCell="A4" workbookViewId="0">
      <selection activeCell="A18" sqref="A18"/>
    </sheetView>
  </sheetViews>
  <sheetFormatPr defaultColWidth="21.5" defaultRowHeight="12.75" x14ac:dyDescent="0.2"/>
  <cols>
    <col min="1" max="1" width="92.1640625" style="3" customWidth="1"/>
    <col min="2" max="2" width="2.6640625" style="3" customWidth="1"/>
    <col min="3" max="3" width="21.5" style="3"/>
    <col min="4" max="4" width="2.5" style="3" customWidth="1"/>
    <col min="5" max="16384" width="21.5" style="3"/>
  </cols>
  <sheetData>
    <row r="1" spans="1:4" ht="26.25" customHeight="1" x14ac:dyDescent="0.4">
      <c r="A1" s="61"/>
      <c r="B1" s="2"/>
      <c r="C1" s="62"/>
      <c r="D1" s="2"/>
    </row>
    <row r="2" spans="1:4" ht="26.25" customHeight="1" x14ac:dyDescent="0.4">
      <c r="A2" s="63" t="s">
        <v>3</v>
      </c>
      <c r="B2" s="2"/>
      <c r="C2" s="62"/>
      <c r="D2" s="2"/>
    </row>
    <row r="3" spans="1:4" ht="18.75" customHeight="1" x14ac:dyDescent="0.25">
      <c r="A3" s="64"/>
      <c r="B3" s="2"/>
      <c r="C3" s="62"/>
      <c r="D3" s="2"/>
    </row>
    <row r="4" spans="1:4" ht="18.75" customHeight="1" x14ac:dyDescent="0.25">
      <c r="A4" s="64"/>
      <c r="B4" s="2"/>
      <c r="C4" s="62"/>
      <c r="D4" s="2"/>
    </row>
    <row r="5" spans="1:4" ht="18.75" customHeight="1" x14ac:dyDescent="0.25">
      <c r="A5" s="64"/>
      <c r="B5" s="2"/>
      <c r="C5" s="62"/>
      <c r="D5" s="2"/>
    </row>
    <row r="6" spans="1:4" ht="21.2" customHeight="1" x14ac:dyDescent="0.25">
      <c r="A6" s="65" t="s">
        <v>4</v>
      </c>
      <c r="B6" s="2"/>
      <c r="C6" s="66" t="s">
        <v>5</v>
      </c>
      <c r="D6" s="2"/>
    </row>
    <row r="7" spans="1:4" ht="7.5" customHeight="1" x14ac:dyDescent="0.25">
      <c r="A7" s="64"/>
      <c r="B7" s="2"/>
      <c r="C7" s="62"/>
      <c r="D7" s="2"/>
    </row>
    <row r="8" spans="1:4" ht="21.2" customHeight="1" x14ac:dyDescent="0.25">
      <c r="A8" s="67" t="s">
        <v>6</v>
      </c>
      <c r="B8" s="2"/>
      <c r="C8" s="68">
        <v>3</v>
      </c>
      <c r="D8" s="2"/>
    </row>
    <row r="9" spans="1:4" ht="21.2" customHeight="1" x14ac:dyDescent="0.25">
      <c r="A9" s="67" t="s">
        <v>7</v>
      </c>
      <c r="B9" s="2"/>
      <c r="C9" s="68">
        <v>4</v>
      </c>
      <c r="D9" s="2"/>
    </row>
    <row r="10" spans="1:4" ht="21.2" customHeight="1" x14ac:dyDescent="0.25">
      <c r="A10" s="67" t="s">
        <v>8</v>
      </c>
      <c r="B10" s="2"/>
      <c r="C10" s="69" t="s">
        <v>9</v>
      </c>
      <c r="D10" s="2"/>
    </row>
    <row r="11" spans="1:4" ht="21.2" customHeight="1" x14ac:dyDescent="0.25">
      <c r="A11" s="67" t="s">
        <v>10</v>
      </c>
      <c r="B11" s="2"/>
      <c r="C11" s="68">
        <v>7</v>
      </c>
      <c r="D11" s="2"/>
    </row>
    <row r="12" spans="1:4" ht="41.25" customHeight="1" x14ac:dyDescent="0.25">
      <c r="A12" s="67" t="s">
        <v>11</v>
      </c>
      <c r="B12" s="2"/>
      <c r="C12" s="68">
        <v>8</v>
      </c>
      <c r="D12" s="2"/>
    </row>
    <row r="13" spans="1:4" ht="21.2" customHeight="1" x14ac:dyDescent="0.25">
      <c r="A13" s="67" t="s">
        <v>12</v>
      </c>
      <c r="B13" s="2"/>
      <c r="C13" s="68">
        <v>9</v>
      </c>
      <c r="D13" s="2"/>
    </row>
    <row r="14" spans="1:4" ht="18.75" customHeight="1" x14ac:dyDescent="0.25">
      <c r="A14" s="64"/>
      <c r="B14" s="2"/>
      <c r="C14" s="62"/>
      <c r="D14" s="2"/>
    </row>
    <row r="15" spans="1:4" ht="21.2" customHeight="1" x14ac:dyDescent="0.25">
      <c r="A15" s="65" t="s">
        <v>13</v>
      </c>
      <c r="B15" s="2"/>
      <c r="C15" s="62"/>
      <c r="D15" s="2"/>
    </row>
    <row r="16" spans="1:4" ht="7.5" customHeight="1" x14ac:dyDescent="0.25">
      <c r="A16" s="64"/>
      <c r="B16" s="2"/>
      <c r="C16" s="62"/>
      <c r="D16" s="2"/>
    </row>
    <row r="17" spans="1:4" ht="21.2" customHeight="1" x14ac:dyDescent="0.25">
      <c r="A17" s="67" t="s">
        <v>14</v>
      </c>
      <c r="B17" s="2"/>
      <c r="C17" s="68">
        <v>10</v>
      </c>
      <c r="D17" s="2"/>
    </row>
    <row r="18" spans="1:4" ht="21.2" customHeight="1" x14ac:dyDescent="0.25">
      <c r="A18" s="67" t="s">
        <v>15</v>
      </c>
      <c r="B18" s="2"/>
      <c r="C18" s="68">
        <v>11</v>
      </c>
      <c r="D18" s="2"/>
    </row>
    <row r="19" spans="1:4" ht="21.2" customHeight="1" x14ac:dyDescent="0.25">
      <c r="A19" s="67" t="s">
        <v>16</v>
      </c>
      <c r="B19" s="2"/>
      <c r="C19" s="68">
        <v>12</v>
      </c>
      <c r="D19" s="2"/>
    </row>
    <row r="20" spans="1:4" ht="21.2" customHeight="1" x14ac:dyDescent="0.25">
      <c r="A20" s="67" t="s">
        <v>17</v>
      </c>
      <c r="B20" s="2"/>
      <c r="C20" s="68">
        <v>13</v>
      </c>
      <c r="D20" s="2"/>
    </row>
    <row r="21" spans="1:4" ht="18.75" customHeight="1" x14ac:dyDescent="0.25">
      <c r="A21" s="64"/>
      <c r="B21" s="2"/>
      <c r="C21" s="62"/>
      <c r="D21" s="2"/>
    </row>
    <row r="22" spans="1:4" ht="18.75" customHeight="1" x14ac:dyDescent="0.25">
      <c r="A22" s="64"/>
      <c r="B22" s="2"/>
      <c r="C22" s="62"/>
      <c r="D22" s="2"/>
    </row>
    <row r="23" spans="1:4" ht="21.2" customHeight="1" x14ac:dyDescent="0.25">
      <c r="A23" s="67" t="s">
        <v>18</v>
      </c>
      <c r="B23" s="2"/>
      <c r="C23" s="68">
        <v>14</v>
      </c>
      <c r="D23" s="2"/>
    </row>
    <row r="24" spans="1:4" ht="21.2" customHeight="1" x14ac:dyDescent="0.25">
      <c r="A24" s="67" t="s">
        <v>19</v>
      </c>
      <c r="B24" s="2"/>
      <c r="C24" s="68">
        <v>15</v>
      </c>
      <c r="D24" s="2"/>
    </row>
    <row r="25" spans="1:4" ht="21.2" customHeight="1" x14ac:dyDescent="0.25">
      <c r="A25" s="67" t="s">
        <v>20</v>
      </c>
      <c r="B25" s="2"/>
      <c r="C25" s="68">
        <v>16</v>
      </c>
      <c r="D25" s="2"/>
    </row>
    <row r="26" spans="1:4" ht="18.75" customHeight="1" x14ac:dyDescent="0.25">
      <c r="A26" s="64"/>
      <c r="B26" s="2"/>
      <c r="C26" s="62"/>
      <c r="D26" s="2"/>
    </row>
    <row r="27" spans="1:4" ht="18.75" customHeight="1" x14ac:dyDescent="0.25">
      <c r="A27" s="64"/>
      <c r="B27" s="2"/>
      <c r="C27" s="62"/>
      <c r="D27" s="2"/>
    </row>
    <row r="28" spans="1:4" ht="18.75" customHeight="1" x14ac:dyDescent="0.25">
      <c r="A28" s="64"/>
      <c r="B28" s="2"/>
      <c r="C28" s="62"/>
      <c r="D28" s="2"/>
    </row>
    <row r="29" spans="1:4" ht="18.75" customHeight="1" x14ac:dyDescent="0.25">
      <c r="A29" s="64"/>
      <c r="B29" s="2"/>
      <c r="C29" s="62"/>
      <c r="D29" s="2"/>
    </row>
    <row r="30" spans="1:4" ht="18.75" customHeight="1" x14ac:dyDescent="0.25">
      <c r="A30" s="64"/>
      <c r="B30" s="2"/>
      <c r="C30" s="62"/>
      <c r="D30" s="2"/>
    </row>
    <row r="31" spans="1:4" ht="18.75" customHeight="1" x14ac:dyDescent="0.25">
      <c r="A31" s="64"/>
      <c r="B31" s="2"/>
      <c r="C31" s="62"/>
      <c r="D31" s="2"/>
    </row>
    <row r="32" spans="1:4" ht="18.75" customHeight="1" x14ac:dyDescent="0.25">
      <c r="A32" s="64"/>
      <c r="B32" s="2"/>
      <c r="C32" s="62"/>
      <c r="D32" s="2"/>
    </row>
    <row r="33" spans="1:4" ht="18.75" customHeight="1" x14ac:dyDescent="0.25">
      <c r="A33" s="64"/>
      <c r="B33" s="2"/>
      <c r="C33" s="62"/>
      <c r="D33" s="2"/>
    </row>
    <row r="34" spans="1:4" ht="18.75" customHeight="1" x14ac:dyDescent="0.25">
      <c r="A34" s="64"/>
      <c r="B34" s="2"/>
      <c r="C34" s="62"/>
      <c r="D34" s="2"/>
    </row>
    <row r="35" spans="1:4" ht="18.75" customHeight="1" x14ac:dyDescent="0.25">
      <c r="A35" s="64"/>
      <c r="B35" s="2"/>
      <c r="C35" s="62"/>
      <c r="D35" s="2"/>
    </row>
    <row r="36" spans="1:4" ht="18.75" customHeight="1" x14ac:dyDescent="0.25">
      <c r="A36" s="64"/>
      <c r="B36" s="2"/>
      <c r="C36" s="62"/>
      <c r="D36" s="2"/>
    </row>
    <row r="37" spans="1:4" ht="18.75" customHeight="1" x14ac:dyDescent="0.25">
      <c r="A37" s="64"/>
      <c r="B37" s="2"/>
      <c r="C37" s="62"/>
      <c r="D37" s="2"/>
    </row>
    <row r="38" spans="1:4" ht="18.75" customHeight="1" x14ac:dyDescent="0.25">
      <c r="A38" s="64"/>
      <c r="B38" s="2"/>
      <c r="C38" s="62"/>
      <c r="D38" s="2"/>
    </row>
    <row r="39" spans="1:4" ht="18.75" customHeight="1" x14ac:dyDescent="0.25">
      <c r="A39" s="64"/>
      <c r="B39" s="2"/>
      <c r="C39" s="62"/>
      <c r="D39" s="2"/>
    </row>
    <row r="40" spans="1:4" ht="18.75" customHeight="1" x14ac:dyDescent="0.25">
      <c r="A40" s="64"/>
      <c r="B40" s="2"/>
      <c r="C40" s="62"/>
      <c r="D40" s="2"/>
    </row>
    <row r="41" spans="1:4" ht="18.75" customHeight="1" x14ac:dyDescent="0.25">
      <c r="A41" s="64"/>
      <c r="B41" s="2"/>
      <c r="C41" s="62"/>
      <c r="D41" s="2"/>
    </row>
    <row r="42" spans="1:4" ht="18.75" customHeight="1" x14ac:dyDescent="0.25">
      <c r="A42" s="64"/>
      <c r="B42" s="2"/>
      <c r="C42" s="62"/>
      <c r="D42" s="2"/>
    </row>
    <row r="43" spans="1:4" ht="18.75" customHeight="1" x14ac:dyDescent="0.25">
      <c r="A43" s="64"/>
      <c r="B43" s="2"/>
      <c r="C43" s="62"/>
      <c r="D43" s="2"/>
    </row>
    <row r="44" spans="1:4" ht="18.75" customHeight="1" x14ac:dyDescent="0.25">
      <c r="A44" s="64"/>
      <c r="B44" s="2"/>
      <c r="C44" s="62"/>
      <c r="D44" s="2"/>
    </row>
    <row r="45" spans="1:4" ht="18.75" customHeight="1" x14ac:dyDescent="0.25">
      <c r="A45" s="64"/>
      <c r="B45" s="2"/>
      <c r="C45" s="62"/>
      <c r="D45" s="2"/>
    </row>
    <row r="46" spans="1:4" ht="18.75" customHeight="1" x14ac:dyDescent="0.25">
      <c r="A46" s="64"/>
      <c r="B46" s="2"/>
      <c r="C46" s="62"/>
      <c r="D46" s="2"/>
    </row>
    <row r="47" spans="1:4" ht="18.75" customHeight="1" x14ac:dyDescent="0.25">
      <c r="A47" s="64"/>
      <c r="B47" s="2"/>
      <c r="C47" s="62"/>
      <c r="D47" s="2"/>
    </row>
    <row r="48" spans="1:4" ht="18.75" customHeight="1" x14ac:dyDescent="0.25">
      <c r="A48" s="64"/>
      <c r="B48" s="2"/>
      <c r="C48" s="62"/>
      <c r="D48" s="2"/>
    </row>
    <row r="49" spans="1:4" ht="18.75" customHeight="1" x14ac:dyDescent="0.25">
      <c r="A49" s="64"/>
      <c r="B49" s="2"/>
      <c r="C49" s="62"/>
      <c r="D49" s="2"/>
    </row>
    <row r="50" spans="1:4" ht="18.75" customHeight="1" x14ac:dyDescent="0.25">
      <c r="A50" s="64"/>
      <c r="B50" s="2"/>
      <c r="C50" s="62"/>
      <c r="D50" s="2"/>
    </row>
    <row r="51" spans="1:4" ht="18.75" customHeight="1" x14ac:dyDescent="0.25">
      <c r="A51" s="64"/>
      <c r="B51" s="2"/>
      <c r="C51" s="62"/>
      <c r="D51" s="2"/>
    </row>
    <row r="52" spans="1:4" ht="18.75" customHeight="1" x14ac:dyDescent="0.25">
      <c r="A52" s="64"/>
      <c r="B52" s="2"/>
      <c r="C52" s="62"/>
      <c r="D52" s="2"/>
    </row>
    <row r="53" spans="1:4" ht="18.75" customHeight="1" x14ac:dyDescent="0.25">
      <c r="A53" s="64"/>
      <c r="B53" s="2"/>
      <c r="C53" s="62"/>
      <c r="D53" s="2"/>
    </row>
    <row r="54" spans="1:4" ht="18.75" customHeight="1" x14ac:dyDescent="0.25">
      <c r="A54" s="64"/>
      <c r="B54" s="2"/>
      <c r="C54" s="62"/>
      <c r="D54" s="2"/>
    </row>
    <row r="55" spans="1:4" ht="18.75" customHeight="1" x14ac:dyDescent="0.25">
      <c r="A55" s="64"/>
      <c r="B55" s="2"/>
      <c r="C55" s="62"/>
      <c r="D55" s="2"/>
    </row>
    <row r="56" spans="1:4" ht="18.75" customHeight="1" x14ac:dyDescent="0.25">
      <c r="A56" s="64"/>
      <c r="B56" s="2"/>
      <c r="C56" s="62"/>
      <c r="D56" s="2"/>
    </row>
    <row r="57" spans="1:4" ht="18.75" customHeight="1" x14ac:dyDescent="0.25">
      <c r="A57" s="64"/>
      <c r="B57" s="2"/>
      <c r="C57" s="62"/>
      <c r="D57" s="2"/>
    </row>
    <row r="58" spans="1:4" ht="18.75" customHeight="1" x14ac:dyDescent="0.25">
      <c r="A58" s="64"/>
      <c r="B58" s="2"/>
      <c r="C58" s="62"/>
      <c r="D58" s="2"/>
    </row>
    <row r="59" spans="1:4" ht="18.75" customHeight="1" x14ac:dyDescent="0.25">
      <c r="A59" s="64"/>
      <c r="B59" s="2"/>
      <c r="C59" s="62"/>
      <c r="D59" s="2"/>
    </row>
    <row r="60" spans="1:4" ht="18.75" customHeight="1" x14ac:dyDescent="0.25">
      <c r="A60" s="64"/>
      <c r="B60" s="2"/>
      <c r="C60" s="62"/>
      <c r="D60" s="2"/>
    </row>
    <row r="61" spans="1:4" ht="18.75" customHeight="1" x14ac:dyDescent="0.25">
      <c r="A61" s="64"/>
      <c r="B61" s="2"/>
      <c r="C61" s="62"/>
      <c r="D61" s="2"/>
    </row>
    <row r="62" spans="1:4" ht="18.75" customHeight="1" x14ac:dyDescent="0.25">
      <c r="A62" s="64"/>
      <c r="B62" s="2"/>
      <c r="C62" s="62"/>
      <c r="D62" s="2"/>
    </row>
    <row r="63" spans="1:4" ht="18.75" customHeight="1" x14ac:dyDescent="0.25">
      <c r="A63" s="64"/>
      <c r="B63" s="2"/>
      <c r="C63" s="62"/>
      <c r="D63" s="2"/>
    </row>
    <row r="64" spans="1:4" ht="18.75" customHeight="1" x14ac:dyDescent="0.25">
      <c r="A64" s="64"/>
      <c r="B64" s="2"/>
      <c r="C64" s="62"/>
      <c r="D64" s="2"/>
    </row>
    <row r="65" spans="1:4" ht="18.75" customHeight="1" x14ac:dyDescent="0.25">
      <c r="A65" s="64"/>
      <c r="B65" s="2"/>
      <c r="C65" s="62"/>
      <c r="D65" s="2"/>
    </row>
    <row r="66" spans="1:4" ht="18.75" customHeight="1" x14ac:dyDescent="0.25">
      <c r="A66" s="64"/>
      <c r="B66" s="2"/>
      <c r="C66" s="62"/>
      <c r="D66" s="2"/>
    </row>
    <row r="67" spans="1:4" ht="18.75" customHeight="1" x14ac:dyDescent="0.25">
      <c r="A67" s="64"/>
      <c r="B67" s="2"/>
      <c r="C67" s="62"/>
      <c r="D67" s="2"/>
    </row>
    <row r="68" spans="1:4" ht="18.75" customHeight="1" x14ac:dyDescent="0.25">
      <c r="A68" s="64"/>
      <c r="B68" s="2"/>
      <c r="C68" s="62"/>
      <c r="D68" s="2"/>
    </row>
    <row r="69" spans="1:4" ht="18.75" customHeight="1" x14ac:dyDescent="0.25">
      <c r="A69" s="64"/>
      <c r="B69" s="2"/>
      <c r="C69" s="62"/>
      <c r="D69" s="2"/>
    </row>
    <row r="70" spans="1:4" ht="18.75" customHeight="1" x14ac:dyDescent="0.25">
      <c r="A70" s="64"/>
      <c r="B70" s="2"/>
      <c r="C70" s="62"/>
      <c r="D70" s="2"/>
    </row>
    <row r="71" spans="1:4" ht="18.75" customHeight="1" x14ac:dyDescent="0.25">
      <c r="A71" s="64"/>
      <c r="B71" s="2"/>
      <c r="C71" s="62"/>
      <c r="D71" s="2"/>
    </row>
    <row r="72" spans="1:4" ht="18.75" customHeight="1" x14ac:dyDescent="0.25">
      <c r="A72" s="64"/>
      <c r="B72" s="2"/>
      <c r="C72" s="62"/>
      <c r="D72" s="2"/>
    </row>
    <row r="73" spans="1:4" ht="18.75" customHeight="1" x14ac:dyDescent="0.25">
      <c r="A73" s="64"/>
      <c r="B73" s="2"/>
      <c r="C73" s="62"/>
      <c r="D73" s="2"/>
    </row>
    <row r="74" spans="1:4" ht="18.75" customHeight="1" x14ac:dyDescent="0.25">
      <c r="A74" s="64"/>
      <c r="B74" s="2"/>
      <c r="C74" s="62"/>
      <c r="D74" s="2"/>
    </row>
    <row r="75" spans="1:4" ht="18.75" customHeight="1" x14ac:dyDescent="0.25">
      <c r="A75" s="64"/>
      <c r="B75" s="2"/>
      <c r="C75" s="62"/>
      <c r="D75" s="2"/>
    </row>
    <row r="76" spans="1:4" ht="18.75" customHeight="1" x14ac:dyDescent="0.25">
      <c r="A76" s="64"/>
      <c r="B76" s="2"/>
      <c r="C76" s="62"/>
      <c r="D76" s="2"/>
    </row>
    <row r="77" spans="1:4" ht="18.75" customHeight="1" x14ac:dyDescent="0.25">
      <c r="A77" s="64"/>
      <c r="B77" s="2"/>
      <c r="C77" s="62"/>
      <c r="D77" s="2"/>
    </row>
    <row r="78" spans="1:4" ht="18.75" customHeight="1" x14ac:dyDescent="0.25">
      <c r="A78" s="64"/>
      <c r="B78" s="2"/>
      <c r="C78" s="62"/>
      <c r="D78" s="2"/>
    </row>
    <row r="79" spans="1:4" ht="18.75" customHeight="1" x14ac:dyDescent="0.25">
      <c r="A79" s="64"/>
      <c r="B79" s="2"/>
      <c r="C79" s="62"/>
      <c r="D79" s="2"/>
    </row>
    <row r="80" spans="1:4" ht="18.75" customHeight="1" x14ac:dyDescent="0.25">
      <c r="A80" s="64"/>
      <c r="B80" s="2"/>
      <c r="C80" s="62"/>
      <c r="D80" s="2"/>
    </row>
    <row r="81" spans="1:4" ht="18.75" customHeight="1" x14ac:dyDescent="0.25">
      <c r="A81" s="64"/>
      <c r="B81" s="2"/>
      <c r="C81" s="62"/>
      <c r="D81" s="2"/>
    </row>
    <row r="82" spans="1:4" ht="18.75" customHeight="1" x14ac:dyDescent="0.25">
      <c r="A82" s="64"/>
      <c r="B82" s="2"/>
      <c r="C82" s="62"/>
      <c r="D82" s="2"/>
    </row>
    <row r="83" spans="1:4" ht="18.75" customHeight="1" x14ac:dyDescent="0.25">
      <c r="A83" s="64"/>
      <c r="B83" s="2"/>
      <c r="C83" s="62"/>
      <c r="D83" s="2"/>
    </row>
    <row r="84" spans="1:4" ht="18.75" customHeight="1" x14ac:dyDescent="0.25">
      <c r="A84" s="64"/>
      <c r="B84" s="2"/>
      <c r="C84" s="62"/>
      <c r="D84" s="2"/>
    </row>
    <row r="85" spans="1:4" ht="18.75" customHeight="1" x14ac:dyDescent="0.25">
      <c r="A85" s="64"/>
      <c r="B85" s="2"/>
      <c r="C85" s="62"/>
      <c r="D85" s="2"/>
    </row>
    <row r="86" spans="1:4" ht="18.75" customHeight="1" x14ac:dyDescent="0.25">
      <c r="A86" s="64"/>
      <c r="B86" s="2"/>
      <c r="C86" s="62"/>
      <c r="D86" s="2"/>
    </row>
    <row r="87" spans="1:4" ht="18.75" customHeight="1" x14ac:dyDescent="0.25">
      <c r="A87" s="64"/>
      <c r="B87" s="2"/>
      <c r="C87" s="62"/>
      <c r="D87" s="2"/>
    </row>
    <row r="88" spans="1:4" ht="18.75" customHeight="1" x14ac:dyDescent="0.25">
      <c r="A88" s="64"/>
      <c r="B88" s="2"/>
      <c r="C88" s="62"/>
      <c r="D88" s="2"/>
    </row>
    <row r="89" spans="1:4" ht="18.75" customHeight="1" x14ac:dyDescent="0.25">
      <c r="A89" s="64"/>
      <c r="B89" s="2"/>
      <c r="C89" s="62"/>
      <c r="D89" s="2"/>
    </row>
    <row r="90" spans="1:4" ht="18.75" customHeight="1" x14ac:dyDescent="0.25">
      <c r="A90" s="64"/>
      <c r="B90" s="2"/>
      <c r="C90" s="62"/>
      <c r="D90" s="2"/>
    </row>
    <row r="91" spans="1:4" ht="18.75" customHeight="1" x14ac:dyDescent="0.25">
      <c r="A91" s="64"/>
      <c r="B91" s="2"/>
      <c r="C91" s="62"/>
      <c r="D91" s="2"/>
    </row>
    <row r="92" spans="1:4" ht="18.75" customHeight="1" x14ac:dyDescent="0.25">
      <c r="A92" s="64"/>
      <c r="B92" s="2"/>
      <c r="C92" s="62"/>
      <c r="D92" s="2"/>
    </row>
    <row r="93" spans="1:4" ht="18.75" customHeight="1" x14ac:dyDescent="0.25">
      <c r="A93" s="64"/>
      <c r="B93" s="2"/>
      <c r="C93" s="62"/>
      <c r="D93" s="2"/>
    </row>
    <row r="94" spans="1:4" ht="18.75" customHeight="1" x14ac:dyDescent="0.25">
      <c r="A94" s="64"/>
      <c r="B94" s="2"/>
      <c r="C94" s="62"/>
      <c r="D94" s="2"/>
    </row>
    <row r="95" spans="1:4" ht="18.75" customHeight="1" x14ac:dyDescent="0.25">
      <c r="A95" s="64"/>
      <c r="B95" s="2"/>
      <c r="C95" s="62"/>
      <c r="D95" s="2"/>
    </row>
    <row r="96" spans="1:4" ht="18.75" customHeight="1" x14ac:dyDescent="0.25">
      <c r="A96" s="64"/>
      <c r="B96" s="2"/>
      <c r="C96" s="62"/>
      <c r="D96" s="2"/>
    </row>
    <row r="97" spans="1:4" ht="18.75" customHeight="1" x14ac:dyDescent="0.25">
      <c r="A97" s="64"/>
      <c r="B97" s="2"/>
      <c r="C97" s="62"/>
      <c r="D97" s="2"/>
    </row>
    <row r="98" spans="1:4" ht="18.75" customHeight="1" x14ac:dyDescent="0.25">
      <c r="A98" s="64"/>
      <c r="B98" s="2"/>
      <c r="C98" s="62"/>
      <c r="D98" s="2"/>
    </row>
    <row r="99" spans="1:4" ht="18.75" customHeight="1" x14ac:dyDescent="0.25">
      <c r="A99" s="64"/>
      <c r="B99" s="2"/>
      <c r="C99" s="62"/>
      <c r="D99" s="2"/>
    </row>
    <row r="100" spans="1:4" ht="18.75" customHeight="1" x14ac:dyDescent="0.25">
      <c r="A100" s="64"/>
      <c r="B100" s="2"/>
      <c r="C100" s="62"/>
      <c r="D100" s="2"/>
    </row>
    <row r="101" spans="1:4" ht="18.75" customHeight="1" x14ac:dyDescent="0.25">
      <c r="A101" s="64"/>
      <c r="B101" s="2"/>
      <c r="C101" s="62"/>
      <c r="D101" s="2"/>
    </row>
    <row r="102" spans="1:4" ht="18.75" customHeight="1" x14ac:dyDescent="0.25">
      <c r="A102" s="64"/>
      <c r="B102" s="2"/>
      <c r="C102" s="62"/>
      <c r="D102" s="2"/>
    </row>
    <row r="103" spans="1:4" ht="18.75" customHeight="1" x14ac:dyDescent="0.25">
      <c r="A103" s="64"/>
      <c r="B103" s="2"/>
      <c r="C103" s="62"/>
      <c r="D103" s="2"/>
    </row>
    <row r="104" spans="1:4" ht="18.75" customHeight="1" x14ac:dyDescent="0.25">
      <c r="A104" s="64"/>
      <c r="B104" s="2"/>
      <c r="C104" s="62"/>
      <c r="D104" s="2"/>
    </row>
  </sheetData>
  <pageMargins left="0.7" right="0.7" top="0.75" bottom="0.75" header="0.3" footer="0.3"/>
  <pageSetup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8"/>
  <sheetViews>
    <sheetView topLeftCell="A31" zoomScale="120" zoomScaleNormal="120" workbookViewId="0">
      <selection activeCell="A18" sqref="A18"/>
    </sheetView>
  </sheetViews>
  <sheetFormatPr defaultColWidth="21.5" defaultRowHeight="11.25" x14ac:dyDescent="0.2"/>
  <cols>
    <col min="1" max="1" width="57.33203125" style="16" customWidth="1"/>
    <col min="2" max="2" width="0.6640625" style="16" customWidth="1"/>
    <col min="3" max="3" width="9.33203125" style="16" customWidth="1"/>
    <col min="4" max="4" width="0.6640625" style="16" customWidth="1"/>
    <col min="5" max="5" width="9.33203125" style="16" customWidth="1"/>
    <col min="6" max="6" width="0.6640625" style="16" customWidth="1"/>
    <col min="7" max="7" width="9.33203125" style="16" customWidth="1"/>
    <col min="8" max="8" width="0.6640625" style="16" customWidth="1"/>
    <col min="9" max="9" width="9.33203125" style="16" customWidth="1"/>
    <col min="10" max="10" width="0.6640625" style="16" customWidth="1"/>
    <col min="11" max="11" width="9.33203125" style="16" customWidth="1"/>
    <col min="12" max="12" width="0.6640625" style="16" customWidth="1"/>
    <col min="13" max="13" width="9.33203125" style="16" customWidth="1"/>
    <col min="14" max="14" width="0.6640625" style="16" customWidth="1"/>
    <col min="15" max="15" width="9.33203125" style="16" customWidth="1"/>
    <col min="16" max="16" width="0.6640625" style="16" customWidth="1"/>
    <col min="17" max="17" width="9.33203125" style="16" customWidth="1"/>
    <col min="18" max="18" width="0.6640625" style="16" customWidth="1"/>
    <col min="19" max="19" width="9.33203125" style="16" customWidth="1"/>
    <col min="20" max="20" width="0.6640625" style="16" customWidth="1"/>
    <col min="21" max="21" width="9.33203125" style="16" customWidth="1"/>
    <col min="22" max="22" width="0.6640625" style="16" customWidth="1"/>
    <col min="23" max="23" width="9.33203125" style="16" customWidth="1"/>
    <col min="24" max="24" width="0.6640625" style="16" customWidth="1"/>
    <col min="25" max="25" width="9.33203125" style="16" customWidth="1"/>
    <col min="26" max="26" width="3.33203125" style="16" customWidth="1"/>
    <col min="27" max="27" width="9.33203125" style="16" customWidth="1"/>
    <col min="28" max="28" width="0.6640625" style="16" customWidth="1"/>
    <col min="29" max="29" width="9.33203125" style="16" customWidth="1"/>
    <col min="30" max="30" width="0.6640625" style="16" customWidth="1"/>
    <col min="31" max="31" width="8.83203125" style="16" customWidth="1"/>
    <col min="32" max="32" width="1" style="16" customWidth="1"/>
    <col min="33" max="33" width="6.33203125" style="16" customWidth="1"/>
    <col min="34" max="34" width="3.33203125" style="16" customWidth="1"/>
    <col min="35" max="16384" width="21.5" style="16"/>
  </cols>
  <sheetData>
    <row r="1" spans="1:26" s="15" customFormat="1" ht="12.6" customHeight="1" x14ac:dyDescent="0.2">
      <c r="A1" s="15" t="s">
        <v>21</v>
      </c>
      <c r="B1" s="13"/>
      <c r="C1" s="13"/>
      <c r="D1" s="13"/>
      <c r="E1" s="13"/>
      <c r="F1" s="13"/>
      <c r="G1" s="13"/>
      <c r="H1" s="13"/>
      <c r="I1" s="13"/>
      <c r="J1" s="13"/>
      <c r="K1" s="13"/>
      <c r="L1" s="13"/>
      <c r="M1" s="13"/>
      <c r="N1" s="13"/>
      <c r="O1" s="13"/>
      <c r="P1" s="13"/>
      <c r="Q1" s="13"/>
      <c r="R1" s="13"/>
      <c r="S1" s="13"/>
      <c r="T1" s="13"/>
      <c r="U1" s="13"/>
      <c r="V1" s="13"/>
      <c r="W1" s="13"/>
      <c r="X1" s="13"/>
      <c r="Y1" s="13"/>
      <c r="Z1" s="13"/>
    </row>
    <row r="2" spans="1:26" s="15" customFormat="1" ht="12.6" customHeight="1" x14ac:dyDescent="0.2">
      <c r="A2" s="15" t="s">
        <v>22</v>
      </c>
      <c r="B2" s="13"/>
      <c r="C2" s="13"/>
      <c r="D2" s="13"/>
      <c r="E2" s="13"/>
      <c r="F2" s="13"/>
      <c r="G2" s="13"/>
      <c r="H2" s="13"/>
      <c r="I2" s="13"/>
      <c r="J2" s="13"/>
      <c r="K2" s="13"/>
      <c r="L2" s="13"/>
      <c r="M2" s="13"/>
      <c r="N2" s="13"/>
      <c r="O2" s="13"/>
      <c r="P2" s="13"/>
      <c r="Q2" s="13"/>
      <c r="R2" s="13"/>
      <c r="S2" s="13"/>
      <c r="T2" s="13"/>
      <c r="U2" s="13"/>
      <c r="V2" s="13"/>
      <c r="W2" s="13"/>
      <c r="X2" s="13"/>
      <c r="Y2" s="13"/>
      <c r="Z2" s="13"/>
    </row>
    <row r="3" spans="1:26" s="15" customFormat="1" ht="12.6" customHeight="1" x14ac:dyDescent="0.2">
      <c r="A3" s="13"/>
      <c r="B3" s="13"/>
      <c r="C3" s="148">
        <v>2013</v>
      </c>
      <c r="D3" s="149"/>
      <c r="E3" s="149"/>
      <c r="F3" s="149"/>
      <c r="G3" s="149"/>
      <c r="H3" s="149"/>
      <c r="I3" s="149"/>
      <c r="J3" s="13"/>
      <c r="K3" s="148">
        <v>2014</v>
      </c>
      <c r="L3" s="149"/>
      <c r="M3" s="149"/>
      <c r="N3" s="149"/>
      <c r="O3" s="149"/>
      <c r="P3" s="149"/>
      <c r="Q3" s="149"/>
      <c r="R3" s="13"/>
      <c r="S3" s="148">
        <v>2015</v>
      </c>
      <c r="T3" s="148"/>
      <c r="U3" s="148"/>
      <c r="V3" s="148"/>
      <c r="W3" s="148"/>
      <c r="X3" s="149"/>
      <c r="Y3" s="149"/>
    </row>
    <row r="4" spans="1:26" s="15" customFormat="1" ht="12.6" customHeight="1" x14ac:dyDescent="0.2">
      <c r="A4" s="98" t="s">
        <v>23</v>
      </c>
      <c r="B4" s="13"/>
      <c r="C4" s="99" t="s">
        <v>24</v>
      </c>
      <c r="D4" s="97"/>
      <c r="E4" s="99" t="s">
        <v>25</v>
      </c>
      <c r="F4" s="97"/>
      <c r="G4" s="99" t="s">
        <v>26</v>
      </c>
      <c r="H4" s="97"/>
      <c r="I4" s="99" t="s">
        <v>27</v>
      </c>
      <c r="J4" s="97"/>
      <c r="K4" s="99" t="s">
        <v>24</v>
      </c>
      <c r="L4" s="97"/>
      <c r="M4" s="99" t="s">
        <v>25</v>
      </c>
      <c r="N4" s="97"/>
      <c r="O4" s="99" t="s">
        <v>26</v>
      </c>
      <c r="P4" s="97"/>
      <c r="Q4" s="100" t="s">
        <v>27</v>
      </c>
      <c r="R4" s="97"/>
      <c r="S4" s="100" t="s">
        <v>24</v>
      </c>
      <c r="T4" s="97"/>
      <c r="U4" s="100" t="s">
        <v>25</v>
      </c>
      <c r="V4" s="97"/>
      <c r="W4" s="99" t="s">
        <v>26</v>
      </c>
      <c r="X4" s="97"/>
      <c r="Y4" s="99" t="s">
        <v>27</v>
      </c>
      <c r="Z4" s="97"/>
    </row>
    <row r="5" spans="1:26" ht="12.6" customHeight="1" x14ac:dyDescent="0.2">
      <c r="A5" s="16" t="s">
        <v>28</v>
      </c>
      <c r="B5" s="14"/>
      <c r="C5" s="14"/>
      <c r="D5" s="14"/>
      <c r="E5" s="14"/>
      <c r="F5" s="14"/>
      <c r="G5" s="14"/>
      <c r="H5" s="14"/>
      <c r="I5" s="14"/>
      <c r="J5" s="14"/>
      <c r="K5" s="14"/>
      <c r="L5" s="14"/>
      <c r="M5" s="14"/>
      <c r="N5" s="14"/>
      <c r="O5" s="14"/>
      <c r="P5" s="14"/>
      <c r="Q5" s="14"/>
      <c r="R5" s="14"/>
      <c r="S5" s="14"/>
      <c r="T5" s="14"/>
      <c r="U5" s="14"/>
      <c r="V5" s="14"/>
      <c r="W5" s="14"/>
      <c r="X5" s="14"/>
      <c r="Y5" s="14"/>
      <c r="Z5" s="14"/>
    </row>
    <row r="6" spans="1:26" ht="12.6" customHeight="1" x14ac:dyDescent="0.2">
      <c r="A6" s="48" t="s">
        <v>29</v>
      </c>
      <c r="B6" s="14"/>
      <c r="C6" s="28"/>
      <c r="D6" s="28"/>
      <c r="E6" s="28"/>
      <c r="F6" s="28"/>
      <c r="G6" s="28"/>
      <c r="H6" s="28"/>
      <c r="I6" s="28"/>
      <c r="J6" s="28"/>
      <c r="K6" s="28"/>
      <c r="L6" s="28"/>
      <c r="M6" s="28"/>
      <c r="N6" s="28"/>
      <c r="O6" s="28"/>
      <c r="P6" s="28"/>
      <c r="Q6" s="28"/>
      <c r="R6" s="14"/>
      <c r="S6" s="14"/>
      <c r="T6" s="14"/>
      <c r="U6" s="28"/>
      <c r="V6" s="14"/>
      <c r="W6" s="14"/>
      <c r="X6" s="14"/>
      <c r="Y6" s="28"/>
      <c r="Z6" s="28"/>
    </row>
    <row r="7" spans="1:26" ht="12.6" customHeight="1" x14ac:dyDescent="0.2">
      <c r="A7" s="49" t="s">
        <v>30</v>
      </c>
      <c r="B7" s="14"/>
      <c r="C7" s="21">
        <v>969</v>
      </c>
      <c r="D7" s="42"/>
      <c r="E7" s="21">
        <v>988</v>
      </c>
      <c r="F7" s="42"/>
      <c r="G7" s="21">
        <v>964</v>
      </c>
      <c r="H7" s="42"/>
      <c r="I7" s="21">
        <v>984</v>
      </c>
      <c r="J7" s="42"/>
      <c r="K7" s="21">
        <v>1009</v>
      </c>
      <c r="L7" s="42"/>
      <c r="M7" s="21">
        <v>1022</v>
      </c>
      <c r="N7" s="42"/>
      <c r="O7" s="21">
        <v>1025</v>
      </c>
      <c r="P7" s="42"/>
      <c r="Q7" s="21">
        <v>1019</v>
      </c>
      <c r="R7" s="14"/>
      <c r="S7" s="21">
        <v>1038</v>
      </c>
      <c r="T7" s="14"/>
      <c r="U7" s="21">
        <v>1060</v>
      </c>
      <c r="V7" s="14"/>
      <c r="W7" s="21">
        <v>1057</v>
      </c>
      <c r="X7" s="14"/>
      <c r="Y7" s="21">
        <v>1032</v>
      </c>
      <c r="Z7" s="42"/>
    </row>
    <row r="8" spans="1:26" ht="12.6" customHeight="1" x14ac:dyDescent="0.2">
      <c r="A8" s="49" t="s">
        <v>31</v>
      </c>
      <c r="B8" s="14"/>
      <c r="C8" s="26">
        <v>237</v>
      </c>
      <c r="D8" s="28"/>
      <c r="E8" s="26">
        <v>294</v>
      </c>
      <c r="F8" s="28"/>
      <c r="G8" s="26">
        <v>322</v>
      </c>
      <c r="H8" s="28"/>
      <c r="I8" s="26">
        <v>237</v>
      </c>
      <c r="J8" s="28"/>
      <c r="K8" s="26">
        <v>229</v>
      </c>
      <c r="L8" s="28"/>
      <c r="M8" s="26">
        <v>231</v>
      </c>
      <c r="N8" s="28"/>
      <c r="O8" s="26">
        <v>315</v>
      </c>
      <c r="P8" s="28"/>
      <c r="Q8" s="26">
        <v>193</v>
      </c>
      <c r="R8" s="14"/>
      <c r="S8" s="26">
        <v>232</v>
      </c>
      <c r="T8" s="14"/>
      <c r="U8" s="26">
        <v>234</v>
      </c>
      <c r="V8" s="14"/>
      <c r="W8" s="25">
        <v>313</v>
      </c>
      <c r="X8" s="14"/>
      <c r="Y8" s="26">
        <v>199</v>
      </c>
      <c r="Z8" s="28"/>
    </row>
    <row r="9" spans="1:26" ht="12.6" customHeight="1" x14ac:dyDescent="0.2">
      <c r="A9" s="49" t="s">
        <v>32</v>
      </c>
      <c r="B9" s="14"/>
      <c r="C9" s="26">
        <v>304</v>
      </c>
      <c r="D9" s="28"/>
      <c r="E9" s="26">
        <v>321</v>
      </c>
      <c r="F9" s="28"/>
      <c r="G9" s="26">
        <v>315</v>
      </c>
      <c r="H9" s="28"/>
      <c r="I9" s="26">
        <v>324</v>
      </c>
      <c r="J9" s="28"/>
      <c r="K9" s="26">
        <v>325</v>
      </c>
      <c r="L9" s="28"/>
      <c r="M9" s="26">
        <v>326</v>
      </c>
      <c r="N9" s="28"/>
      <c r="O9" s="26">
        <v>337</v>
      </c>
      <c r="P9" s="28"/>
      <c r="Q9" s="26">
        <v>347</v>
      </c>
      <c r="R9" s="14"/>
      <c r="S9" s="26">
        <v>344</v>
      </c>
      <c r="T9" s="14"/>
      <c r="U9" s="26">
        <v>347</v>
      </c>
      <c r="V9" s="14"/>
      <c r="W9" s="25">
        <v>345</v>
      </c>
      <c r="X9" s="14"/>
      <c r="Y9" s="26">
        <v>339</v>
      </c>
      <c r="Z9" s="28"/>
    </row>
    <row r="10" spans="1:26" ht="12.6" customHeight="1" x14ac:dyDescent="0.2">
      <c r="A10" s="49" t="s">
        <v>33</v>
      </c>
      <c r="B10" s="14"/>
      <c r="C10" s="30">
        <v>141</v>
      </c>
      <c r="D10" s="28"/>
      <c r="E10" s="30">
        <v>139</v>
      </c>
      <c r="F10" s="28"/>
      <c r="G10" s="30">
        <v>137</v>
      </c>
      <c r="H10" s="28"/>
      <c r="I10" s="30">
        <v>137</v>
      </c>
      <c r="J10" s="28"/>
      <c r="K10" s="30">
        <v>136</v>
      </c>
      <c r="L10" s="28"/>
      <c r="M10" s="30">
        <v>141</v>
      </c>
      <c r="N10" s="28"/>
      <c r="O10" s="30">
        <v>142</v>
      </c>
      <c r="P10" s="28"/>
      <c r="Q10" s="30">
        <v>145</v>
      </c>
      <c r="R10" s="14"/>
      <c r="S10" s="30">
        <v>137</v>
      </c>
      <c r="T10" s="14"/>
      <c r="U10" s="30">
        <v>144</v>
      </c>
      <c r="V10" s="14"/>
      <c r="W10" s="29">
        <v>137</v>
      </c>
      <c r="X10" s="14"/>
      <c r="Y10" s="30">
        <v>137</v>
      </c>
      <c r="Z10" s="28"/>
    </row>
    <row r="11" spans="1:26" ht="12.6" customHeight="1" x14ac:dyDescent="0.2">
      <c r="A11" s="50" t="s">
        <v>34</v>
      </c>
      <c r="B11" s="14"/>
      <c r="C11" s="26">
        <v>1651</v>
      </c>
      <c r="D11" s="28"/>
      <c r="E11" s="26">
        <v>1742</v>
      </c>
      <c r="F11" s="28"/>
      <c r="G11" s="26">
        <v>1738</v>
      </c>
      <c r="H11" s="28"/>
      <c r="I11" s="26">
        <v>1682</v>
      </c>
      <c r="J11" s="28"/>
      <c r="K11" s="26">
        <v>1699</v>
      </c>
      <c r="L11" s="28"/>
      <c r="M11" s="26">
        <v>1720</v>
      </c>
      <c r="N11" s="28"/>
      <c r="O11" s="26">
        <v>1819</v>
      </c>
      <c r="P11" s="28"/>
      <c r="Q11" s="26">
        <v>1704</v>
      </c>
      <c r="R11" s="14"/>
      <c r="S11" s="26">
        <v>1751</v>
      </c>
      <c r="T11" s="14"/>
      <c r="U11" s="26">
        <v>1785</v>
      </c>
      <c r="V11" s="14"/>
      <c r="W11" s="25">
        <v>1852</v>
      </c>
      <c r="X11" s="14"/>
      <c r="Y11" s="26">
        <v>1707</v>
      </c>
      <c r="Z11" s="28"/>
    </row>
    <row r="12" spans="1:26" ht="12.6" customHeight="1" x14ac:dyDescent="0.2">
      <c r="A12" s="48" t="s">
        <v>265</v>
      </c>
      <c r="B12" s="14"/>
      <c r="C12" s="26">
        <v>822</v>
      </c>
      <c r="D12" s="28"/>
      <c r="E12" s="26">
        <v>848</v>
      </c>
      <c r="F12" s="28"/>
      <c r="G12" s="26">
        <v>821</v>
      </c>
      <c r="H12" s="28"/>
      <c r="I12" s="26">
        <v>904</v>
      </c>
      <c r="J12" s="28"/>
      <c r="K12" s="26">
        <v>843</v>
      </c>
      <c r="L12" s="28"/>
      <c r="M12" s="26">
        <v>883</v>
      </c>
      <c r="N12" s="28"/>
      <c r="O12" s="26">
        <v>881</v>
      </c>
      <c r="P12" s="28"/>
      <c r="Q12" s="26">
        <v>885</v>
      </c>
      <c r="R12" s="14"/>
      <c r="S12" s="26">
        <v>867</v>
      </c>
      <c r="T12" s="14"/>
      <c r="U12" s="26">
        <v>878</v>
      </c>
      <c r="V12" s="14"/>
      <c r="W12" s="25">
        <v>829</v>
      </c>
      <c r="X12" s="14"/>
      <c r="Y12" s="26">
        <v>864</v>
      </c>
      <c r="Z12" s="28"/>
    </row>
    <row r="13" spans="1:26" ht="12.6" customHeight="1" x14ac:dyDescent="0.2">
      <c r="A13" s="48" t="s">
        <v>35</v>
      </c>
      <c r="B13" s="14"/>
      <c r="C13" s="26">
        <v>161</v>
      </c>
      <c r="D13" s="28"/>
      <c r="E13" s="26">
        <v>207</v>
      </c>
      <c r="F13" s="28"/>
      <c r="G13" s="26">
        <v>160</v>
      </c>
      <c r="H13" s="28"/>
      <c r="I13" s="26">
        <v>146</v>
      </c>
      <c r="J13" s="28"/>
      <c r="K13" s="26">
        <v>136</v>
      </c>
      <c r="L13" s="28"/>
      <c r="M13" s="26">
        <v>130</v>
      </c>
      <c r="N13" s="28"/>
      <c r="O13" s="26">
        <v>153</v>
      </c>
      <c r="P13" s="28"/>
      <c r="Q13" s="26">
        <v>151</v>
      </c>
      <c r="R13" s="14"/>
      <c r="S13" s="26">
        <v>229</v>
      </c>
      <c r="T13" s="14"/>
      <c r="U13" s="26">
        <v>187</v>
      </c>
      <c r="V13" s="14"/>
      <c r="W13" s="25">
        <v>179</v>
      </c>
      <c r="X13" s="14"/>
      <c r="Y13" s="26">
        <v>173</v>
      </c>
      <c r="Z13" s="28"/>
    </row>
    <row r="14" spans="1:26" ht="12.6" customHeight="1" x14ac:dyDescent="0.2">
      <c r="A14" s="48" t="s">
        <v>36</v>
      </c>
      <c r="B14" s="14"/>
      <c r="C14" s="26">
        <v>49</v>
      </c>
      <c r="D14" s="28"/>
      <c r="E14" s="26">
        <v>45</v>
      </c>
      <c r="F14" s="28"/>
      <c r="G14" s="26">
        <v>43</v>
      </c>
      <c r="H14" s="28"/>
      <c r="I14" s="26">
        <v>43</v>
      </c>
      <c r="J14" s="28"/>
      <c r="K14" s="26">
        <v>43</v>
      </c>
      <c r="L14" s="28"/>
      <c r="M14" s="26">
        <v>43</v>
      </c>
      <c r="N14" s="28"/>
      <c r="O14" s="26">
        <v>44</v>
      </c>
      <c r="P14" s="28"/>
      <c r="Q14" s="26">
        <v>43</v>
      </c>
      <c r="R14" s="14"/>
      <c r="S14" s="26">
        <v>41</v>
      </c>
      <c r="T14" s="14"/>
      <c r="U14" s="26">
        <v>39</v>
      </c>
      <c r="V14" s="14"/>
      <c r="W14" s="25">
        <v>41</v>
      </c>
      <c r="X14" s="14"/>
      <c r="Y14" s="26">
        <v>41</v>
      </c>
      <c r="Z14" s="28"/>
    </row>
    <row r="15" spans="1:26" ht="12.6" customHeight="1" x14ac:dyDescent="0.2">
      <c r="A15" s="48" t="s">
        <v>37</v>
      </c>
      <c r="B15" s="14"/>
      <c r="C15" s="26">
        <v>41</v>
      </c>
      <c r="D15" s="28"/>
      <c r="E15" s="26">
        <v>44</v>
      </c>
      <c r="F15" s="28"/>
      <c r="G15" s="26">
        <v>44</v>
      </c>
      <c r="H15" s="28"/>
      <c r="I15" s="26">
        <v>43</v>
      </c>
      <c r="J15" s="28"/>
      <c r="K15" s="26">
        <v>38</v>
      </c>
      <c r="L15" s="28"/>
      <c r="M15" s="26">
        <v>44</v>
      </c>
      <c r="N15" s="28"/>
      <c r="O15" s="26">
        <v>44</v>
      </c>
      <c r="P15" s="28"/>
      <c r="Q15" s="26">
        <v>43</v>
      </c>
      <c r="R15" s="14"/>
      <c r="S15" s="26">
        <v>40</v>
      </c>
      <c r="T15" s="14"/>
      <c r="U15" s="26">
        <v>58</v>
      </c>
      <c r="V15" s="14"/>
      <c r="W15" s="25">
        <v>71</v>
      </c>
      <c r="X15" s="14"/>
      <c r="Y15" s="26">
        <v>51</v>
      </c>
      <c r="Z15" s="28"/>
    </row>
    <row r="16" spans="1:26" ht="12.6" customHeight="1" x14ac:dyDescent="0.2">
      <c r="A16" s="48" t="s">
        <v>266</v>
      </c>
      <c r="B16" s="14"/>
      <c r="C16" s="30">
        <v>88</v>
      </c>
      <c r="D16" s="28"/>
      <c r="E16" s="30">
        <v>285</v>
      </c>
      <c r="F16" s="28"/>
      <c r="G16" s="30">
        <v>151</v>
      </c>
      <c r="H16" s="28"/>
      <c r="I16" s="30">
        <v>-43</v>
      </c>
      <c r="J16" s="28"/>
      <c r="K16" s="30">
        <v>102</v>
      </c>
      <c r="L16" s="28"/>
      <c r="M16" s="30">
        <v>142</v>
      </c>
      <c r="N16" s="28"/>
      <c r="O16" s="30">
        <v>890</v>
      </c>
      <c r="P16" s="28"/>
      <c r="Q16" s="30">
        <v>78</v>
      </c>
      <c r="R16" s="14"/>
      <c r="S16" s="30">
        <v>60</v>
      </c>
      <c r="T16" s="14"/>
      <c r="U16" s="30">
        <v>104</v>
      </c>
      <c r="V16" s="14"/>
      <c r="W16" s="29">
        <v>59</v>
      </c>
      <c r="X16" s="14"/>
      <c r="Y16" s="30">
        <v>93</v>
      </c>
      <c r="Z16" s="28"/>
    </row>
    <row r="17" spans="1:26" ht="12.6" customHeight="1" x14ac:dyDescent="0.2">
      <c r="A17" s="49" t="s">
        <v>267</v>
      </c>
      <c r="B17" s="14"/>
      <c r="C17" s="26">
        <v>2812</v>
      </c>
      <c r="D17" s="28"/>
      <c r="E17" s="26">
        <v>3171</v>
      </c>
      <c r="F17" s="28"/>
      <c r="G17" s="26">
        <v>2957</v>
      </c>
      <c r="H17" s="28"/>
      <c r="I17" s="26">
        <v>2775</v>
      </c>
      <c r="J17" s="28"/>
      <c r="K17" s="26">
        <v>2861</v>
      </c>
      <c r="L17" s="28"/>
      <c r="M17" s="26">
        <v>2962</v>
      </c>
      <c r="N17" s="28"/>
      <c r="O17" s="26">
        <v>3831</v>
      </c>
      <c r="P17" s="28"/>
      <c r="Q17" s="26">
        <v>2904</v>
      </c>
      <c r="R17" s="14"/>
      <c r="S17" s="26">
        <v>2988</v>
      </c>
      <c r="T17" s="14"/>
      <c r="U17" s="26">
        <v>3051</v>
      </c>
      <c r="V17" s="14"/>
      <c r="W17" s="25">
        <v>3031</v>
      </c>
      <c r="X17" s="14"/>
      <c r="Y17" s="26">
        <v>2929</v>
      </c>
      <c r="Z17" s="28"/>
    </row>
    <row r="18" spans="1:26" ht="12.6" customHeight="1" x14ac:dyDescent="0.2">
      <c r="A18" s="48" t="s">
        <v>38</v>
      </c>
      <c r="B18" s="14"/>
      <c r="C18" s="30">
        <v>48</v>
      </c>
      <c r="D18" s="28"/>
      <c r="E18" s="30">
        <v>32</v>
      </c>
      <c r="F18" s="28"/>
      <c r="G18" s="30">
        <v>22</v>
      </c>
      <c r="H18" s="28"/>
      <c r="I18" s="30">
        <v>39</v>
      </c>
      <c r="J18" s="28"/>
      <c r="K18" s="30">
        <v>22</v>
      </c>
      <c r="L18" s="28"/>
      <c r="M18" s="30">
        <v>18</v>
      </c>
      <c r="N18" s="28"/>
      <c r="O18" s="30">
        <v>20</v>
      </c>
      <c r="P18" s="28"/>
      <c r="Q18" s="30">
        <v>31</v>
      </c>
      <c r="R18" s="14"/>
      <c r="S18" s="30">
        <v>24</v>
      </c>
      <c r="T18" s="14"/>
      <c r="U18" s="30">
        <v>16</v>
      </c>
      <c r="V18" s="14"/>
      <c r="W18" s="29">
        <v>22</v>
      </c>
      <c r="X18" s="14"/>
      <c r="Y18" s="30">
        <v>21</v>
      </c>
      <c r="Z18" s="28"/>
    </row>
    <row r="19" spans="1:26" ht="12.6" customHeight="1" x14ac:dyDescent="0.2">
      <c r="A19" s="49" t="s">
        <v>268</v>
      </c>
      <c r="B19" s="14"/>
      <c r="C19" s="26">
        <v>2860</v>
      </c>
      <c r="D19" s="28"/>
      <c r="E19" s="26">
        <v>3203</v>
      </c>
      <c r="F19" s="28"/>
      <c r="G19" s="26">
        <v>2979</v>
      </c>
      <c r="H19" s="28"/>
      <c r="I19" s="26">
        <v>2814</v>
      </c>
      <c r="J19" s="28"/>
      <c r="K19" s="26">
        <v>2883</v>
      </c>
      <c r="L19" s="28"/>
      <c r="M19" s="26">
        <v>2980</v>
      </c>
      <c r="N19" s="28"/>
      <c r="O19" s="26">
        <v>3851</v>
      </c>
      <c r="P19" s="28"/>
      <c r="Q19" s="26">
        <v>2935</v>
      </c>
      <c r="R19" s="14"/>
      <c r="S19" s="26">
        <v>3012</v>
      </c>
      <c r="T19" s="14"/>
      <c r="U19" s="26">
        <v>3067</v>
      </c>
      <c r="V19" s="14"/>
      <c r="W19" s="25">
        <v>3053</v>
      </c>
      <c r="X19" s="14"/>
      <c r="Y19" s="26">
        <v>2950</v>
      </c>
      <c r="Z19" s="28"/>
    </row>
    <row r="20" spans="1:26" ht="12.6" customHeight="1" x14ac:dyDescent="0.2">
      <c r="A20" s="48" t="s">
        <v>269</v>
      </c>
      <c r="B20" s="14"/>
      <c r="C20" s="26">
        <v>50</v>
      </c>
      <c r="D20" s="28"/>
      <c r="E20" s="26">
        <v>65</v>
      </c>
      <c r="F20" s="28"/>
      <c r="G20" s="26">
        <v>32</v>
      </c>
      <c r="H20" s="28"/>
      <c r="I20" s="26">
        <v>36</v>
      </c>
      <c r="J20" s="28"/>
      <c r="K20" s="26">
        <v>36</v>
      </c>
      <c r="L20" s="28"/>
      <c r="M20" s="26">
        <v>46</v>
      </c>
      <c r="N20" s="28"/>
      <c r="O20" s="26">
        <v>39</v>
      </c>
      <c r="P20" s="28"/>
      <c r="Q20" s="26">
        <v>42</v>
      </c>
      <c r="R20" s="14"/>
      <c r="S20" s="26">
        <v>52</v>
      </c>
      <c r="T20" s="14"/>
      <c r="U20" s="26">
        <v>40</v>
      </c>
      <c r="V20" s="14"/>
      <c r="W20" s="25">
        <v>-22</v>
      </c>
      <c r="X20" s="14"/>
      <c r="Y20" s="26">
        <v>16</v>
      </c>
      <c r="Z20" s="28"/>
    </row>
    <row r="21" spans="1:26" ht="12.6" customHeight="1" x14ac:dyDescent="0.2">
      <c r="A21" s="48" t="s">
        <v>39</v>
      </c>
      <c r="B21" s="14"/>
      <c r="C21" s="30">
        <v>719</v>
      </c>
      <c r="D21" s="28"/>
      <c r="E21" s="30">
        <v>757</v>
      </c>
      <c r="F21" s="28"/>
      <c r="G21" s="30">
        <v>772</v>
      </c>
      <c r="H21" s="28"/>
      <c r="I21" s="30">
        <v>761</v>
      </c>
      <c r="J21" s="28"/>
      <c r="K21" s="30">
        <v>728</v>
      </c>
      <c r="L21" s="28"/>
      <c r="M21" s="30">
        <v>719</v>
      </c>
      <c r="N21" s="28"/>
      <c r="O21" s="30">
        <v>721</v>
      </c>
      <c r="P21" s="28"/>
      <c r="Q21" s="30">
        <v>712</v>
      </c>
      <c r="R21" s="14"/>
      <c r="S21" s="30">
        <v>728</v>
      </c>
      <c r="T21" s="14"/>
      <c r="U21" s="30">
        <v>779</v>
      </c>
      <c r="V21" s="14"/>
      <c r="W21" s="29">
        <v>759</v>
      </c>
      <c r="X21" s="14"/>
      <c r="Y21" s="30">
        <v>760</v>
      </c>
      <c r="Z21" s="28"/>
    </row>
    <row r="22" spans="1:26" ht="12.6" customHeight="1" x14ac:dyDescent="0.2">
      <c r="A22" s="49" t="s">
        <v>270</v>
      </c>
      <c r="B22" s="14"/>
      <c r="C22" s="26">
        <v>3629</v>
      </c>
      <c r="D22" s="28"/>
      <c r="E22" s="26">
        <v>4025</v>
      </c>
      <c r="F22" s="28"/>
      <c r="G22" s="26">
        <v>3783</v>
      </c>
      <c r="H22" s="28"/>
      <c r="I22" s="26">
        <v>3611</v>
      </c>
      <c r="J22" s="28"/>
      <c r="K22" s="26">
        <v>3647</v>
      </c>
      <c r="L22" s="28"/>
      <c r="M22" s="26">
        <v>3745</v>
      </c>
      <c r="N22" s="28"/>
      <c r="O22" s="26">
        <v>4611</v>
      </c>
      <c r="P22" s="28"/>
      <c r="Q22" s="26">
        <v>3689</v>
      </c>
      <c r="R22" s="14"/>
      <c r="S22" s="26">
        <v>3792</v>
      </c>
      <c r="T22" s="14"/>
      <c r="U22" s="26">
        <v>3886</v>
      </c>
      <c r="V22" s="14"/>
      <c r="W22" s="25">
        <v>3790</v>
      </c>
      <c r="X22" s="14"/>
      <c r="Y22" s="26">
        <v>3726</v>
      </c>
      <c r="Z22" s="28"/>
    </row>
    <row r="23" spans="1:26" ht="12.6" customHeight="1" x14ac:dyDescent="0.2">
      <c r="A23" s="16" t="s">
        <v>40</v>
      </c>
      <c r="B23" s="14"/>
      <c r="C23" s="26">
        <v>-24</v>
      </c>
      <c r="D23" s="28"/>
      <c r="E23" s="26">
        <v>-19</v>
      </c>
      <c r="F23" s="28"/>
      <c r="G23" s="26">
        <v>2</v>
      </c>
      <c r="H23" s="28"/>
      <c r="I23" s="26">
        <v>6</v>
      </c>
      <c r="J23" s="28"/>
      <c r="K23" s="26">
        <v>-18</v>
      </c>
      <c r="L23" s="28"/>
      <c r="M23" s="26">
        <v>-12</v>
      </c>
      <c r="N23" s="28"/>
      <c r="O23" s="26">
        <v>-19</v>
      </c>
      <c r="P23" s="28"/>
      <c r="Q23" s="26">
        <v>1</v>
      </c>
      <c r="R23" s="14"/>
      <c r="S23" s="26">
        <v>2</v>
      </c>
      <c r="T23" s="14"/>
      <c r="U23" s="26">
        <v>-6</v>
      </c>
      <c r="V23" s="14"/>
      <c r="W23" s="25">
        <v>1</v>
      </c>
      <c r="X23" s="14"/>
      <c r="Y23" s="26">
        <v>163</v>
      </c>
      <c r="Z23" s="28"/>
    </row>
    <row r="24" spans="1:26" ht="12.6" customHeight="1" x14ac:dyDescent="0.2">
      <c r="A24" s="16" t="s">
        <v>41</v>
      </c>
      <c r="B24" s="14"/>
      <c r="C24" s="26">
        <v>2703</v>
      </c>
      <c r="D24" s="28"/>
      <c r="E24" s="26">
        <v>2716</v>
      </c>
      <c r="F24" s="28"/>
      <c r="G24" s="26">
        <v>2682</v>
      </c>
      <c r="H24" s="28"/>
      <c r="I24" s="26">
        <v>2793</v>
      </c>
      <c r="J24" s="28"/>
      <c r="K24" s="26">
        <v>2676</v>
      </c>
      <c r="L24" s="28"/>
      <c r="M24" s="26">
        <v>2749</v>
      </c>
      <c r="N24" s="28"/>
      <c r="O24" s="26">
        <v>2673</v>
      </c>
      <c r="P24" s="28"/>
      <c r="Q24" s="26">
        <v>2651</v>
      </c>
      <c r="R24" s="14"/>
      <c r="S24" s="26">
        <v>2637</v>
      </c>
      <c r="T24" s="14"/>
      <c r="U24" s="26">
        <v>2603</v>
      </c>
      <c r="V24" s="14"/>
      <c r="W24" s="25">
        <v>2603</v>
      </c>
      <c r="X24" s="14"/>
      <c r="Y24" s="26">
        <v>2610</v>
      </c>
      <c r="Z24" s="28"/>
    </row>
    <row r="25" spans="1:26" ht="12.6" customHeight="1" x14ac:dyDescent="0.2">
      <c r="A25" s="48" t="s">
        <v>42</v>
      </c>
      <c r="B25" s="14"/>
      <c r="C25" s="26">
        <v>86</v>
      </c>
      <c r="D25" s="28"/>
      <c r="E25" s="26">
        <v>93</v>
      </c>
      <c r="F25" s="28"/>
      <c r="G25" s="26">
        <v>81</v>
      </c>
      <c r="H25" s="28"/>
      <c r="I25" s="26">
        <v>82</v>
      </c>
      <c r="J25" s="28"/>
      <c r="K25" s="26">
        <v>75</v>
      </c>
      <c r="L25" s="28"/>
      <c r="M25" s="26">
        <v>75</v>
      </c>
      <c r="N25" s="28"/>
      <c r="O25" s="26">
        <v>75</v>
      </c>
      <c r="P25" s="28"/>
      <c r="Q25" s="26">
        <v>73</v>
      </c>
      <c r="R25" s="14"/>
      <c r="S25" s="26">
        <v>66</v>
      </c>
      <c r="T25" s="14"/>
      <c r="U25" s="26">
        <v>65</v>
      </c>
      <c r="V25" s="14"/>
      <c r="W25" s="25">
        <v>66</v>
      </c>
      <c r="X25" s="14"/>
      <c r="Y25" s="26">
        <v>64</v>
      </c>
      <c r="Z25" s="28"/>
    </row>
    <row r="26" spans="1:26" ht="12.6" customHeight="1" x14ac:dyDescent="0.2">
      <c r="A26" s="48" t="s">
        <v>43</v>
      </c>
      <c r="B26" s="14"/>
      <c r="C26" s="30">
        <v>39</v>
      </c>
      <c r="D26" s="28"/>
      <c r="E26" s="30">
        <v>13</v>
      </c>
      <c r="F26" s="28"/>
      <c r="G26" s="30">
        <v>16</v>
      </c>
      <c r="H26" s="28"/>
      <c r="I26" s="30">
        <v>2</v>
      </c>
      <c r="J26" s="28"/>
      <c r="K26" s="30">
        <v>-12</v>
      </c>
      <c r="L26" s="28"/>
      <c r="M26" s="30">
        <v>122</v>
      </c>
      <c r="N26" s="28"/>
      <c r="O26" s="30">
        <v>220</v>
      </c>
      <c r="P26" s="28"/>
      <c r="Q26" s="30">
        <v>800</v>
      </c>
      <c r="R26" s="14"/>
      <c r="S26" s="30">
        <v>-3</v>
      </c>
      <c r="T26" s="14"/>
      <c r="U26" s="30">
        <v>59</v>
      </c>
      <c r="V26" s="14"/>
      <c r="W26" s="29">
        <v>11</v>
      </c>
      <c r="X26" s="14"/>
      <c r="Y26" s="30">
        <v>18</v>
      </c>
      <c r="Z26" s="28"/>
    </row>
    <row r="27" spans="1:26" ht="12.6" customHeight="1" x14ac:dyDescent="0.2">
      <c r="A27" s="49" t="s">
        <v>44</v>
      </c>
      <c r="B27" s="14"/>
      <c r="C27" s="26">
        <v>2828</v>
      </c>
      <c r="D27" s="28"/>
      <c r="E27" s="26">
        <v>2822</v>
      </c>
      <c r="F27" s="28"/>
      <c r="G27" s="26">
        <v>2779</v>
      </c>
      <c r="H27" s="28"/>
      <c r="I27" s="26">
        <v>2877</v>
      </c>
      <c r="J27" s="28"/>
      <c r="K27" s="26">
        <v>2739</v>
      </c>
      <c r="L27" s="28"/>
      <c r="M27" s="26">
        <v>2946</v>
      </c>
      <c r="N27" s="28"/>
      <c r="O27" s="26">
        <v>2968</v>
      </c>
      <c r="P27" s="28"/>
      <c r="Q27" s="26">
        <v>3524</v>
      </c>
      <c r="R27" s="14"/>
      <c r="S27" s="26">
        <v>2700</v>
      </c>
      <c r="T27" s="14"/>
      <c r="U27" s="26">
        <v>2727</v>
      </c>
      <c r="V27" s="14"/>
      <c r="W27" s="25">
        <v>2680</v>
      </c>
      <c r="X27" s="14"/>
      <c r="Y27" s="26">
        <v>2692</v>
      </c>
      <c r="Z27" s="28"/>
    </row>
    <row r="28" spans="1:26" ht="12.6" customHeight="1" x14ac:dyDescent="0.2">
      <c r="A28" s="16" t="s">
        <v>271</v>
      </c>
      <c r="B28" s="14"/>
      <c r="C28" s="26">
        <v>825</v>
      </c>
      <c r="D28" s="28"/>
      <c r="E28" s="26">
        <v>1222</v>
      </c>
      <c r="F28" s="28"/>
      <c r="G28" s="26">
        <v>1002</v>
      </c>
      <c r="H28" s="28"/>
      <c r="I28" s="26">
        <v>728</v>
      </c>
      <c r="J28" s="28"/>
      <c r="K28" s="26">
        <v>926</v>
      </c>
      <c r="L28" s="28"/>
      <c r="M28" s="26">
        <v>811</v>
      </c>
      <c r="N28" s="28"/>
      <c r="O28" s="26">
        <v>1662</v>
      </c>
      <c r="P28" s="28"/>
      <c r="Q28" s="26">
        <v>164</v>
      </c>
      <c r="R28" s="14"/>
      <c r="S28" s="26">
        <v>1090</v>
      </c>
      <c r="T28" s="14"/>
      <c r="U28" s="26">
        <v>1165</v>
      </c>
      <c r="V28" s="14"/>
      <c r="W28" s="25">
        <v>1109</v>
      </c>
      <c r="X28" s="14"/>
      <c r="Y28" s="26">
        <v>871</v>
      </c>
      <c r="Z28" s="28"/>
    </row>
    <row r="29" spans="1:26" ht="12.6" customHeight="1" x14ac:dyDescent="0.2">
      <c r="A29" s="16" t="s">
        <v>272</v>
      </c>
      <c r="B29" s="14"/>
      <c r="C29" s="30">
        <v>1062</v>
      </c>
      <c r="D29" s="28"/>
      <c r="E29" s="30">
        <v>339</v>
      </c>
      <c r="F29" s="28"/>
      <c r="G29" s="30">
        <v>19</v>
      </c>
      <c r="H29" s="28"/>
      <c r="I29" s="30">
        <v>172</v>
      </c>
      <c r="J29" s="28"/>
      <c r="K29" s="30">
        <v>232</v>
      </c>
      <c r="L29" s="28"/>
      <c r="M29" s="30">
        <v>217</v>
      </c>
      <c r="N29" s="28"/>
      <c r="O29" s="30">
        <v>556</v>
      </c>
      <c r="P29" s="28"/>
      <c r="Q29" s="30">
        <v>-93</v>
      </c>
      <c r="R29" s="14"/>
      <c r="S29" s="30">
        <v>280</v>
      </c>
      <c r="T29" s="14"/>
      <c r="U29" s="30">
        <v>276</v>
      </c>
      <c r="V29" s="14"/>
      <c r="W29" s="29">
        <v>282</v>
      </c>
      <c r="X29" s="14"/>
      <c r="Y29" s="30">
        <v>175</v>
      </c>
      <c r="Z29" s="28"/>
    </row>
    <row r="30" spans="1:26" ht="12.6" customHeight="1" x14ac:dyDescent="0.2">
      <c r="A30" s="48" t="s">
        <v>273</v>
      </c>
      <c r="B30" s="14"/>
      <c r="C30" s="26">
        <v>-237</v>
      </c>
      <c r="D30" s="28"/>
      <c r="E30" s="26">
        <v>883</v>
      </c>
      <c r="F30" s="28"/>
      <c r="G30" s="26">
        <v>983</v>
      </c>
      <c r="H30" s="28"/>
      <c r="I30" s="26">
        <v>556</v>
      </c>
      <c r="J30" s="28"/>
      <c r="K30" s="26">
        <v>694</v>
      </c>
      <c r="L30" s="28"/>
      <c r="M30" s="26">
        <v>594</v>
      </c>
      <c r="N30" s="28"/>
      <c r="O30" s="26">
        <v>1106</v>
      </c>
      <c r="P30" s="28"/>
      <c r="Q30" s="26">
        <v>257</v>
      </c>
      <c r="R30" s="14"/>
      <c r="S30" s="26">
        <v>810</v>
      </c>
      <c r="T30" s="14"/>
      <c r="U30" s="26">
        <v>889</v>
      </c>
      <c r="V30" s="14"/>
      <c r="W30" s="25">
        <v>827</v>
      </c>
      <c r="X30" s="14"/>
      <c r="Y30" s="26">
        <v>696</v>
      </c>
      <c r="Z30" s="28"/>
    </row>
    <row r="31" spans="1:26" ht="12.6" customHeight="1" x14ac:dyDescent="0.2">
      <c r="A31" s="16" t="s">
        <v>274</v>
      </c>
      <c r="B31" s="14"/>
      <c r="C31" s="26">
        <v>-16</v>
      </c>
      <c r="D31" s="28"/>
      <c r="E31" s="26">
        <v>-40</v>
      </c>
      <c r="F31" s="28"/>
      <c r="G31" s="26">
        <v>-8</v>
      </c>
      <c r="H31" s="28"/>
      <c r="I31" s="26">
        <v>-17</v>
      </c>
      <c r="J31" s="28"/>
      <c r="K31" s="26">
        <v>-20</v>
      </c>
      <c r="L31" s="28"/>
      <c r="M31" s="26">
        <v>-17</v>
      </c>
      <c r="N31" s="28"/>
      <c r="O31" s="26">
        <v>-23</v>
      </c>
      <c r="P31" s="28"/>
      <c r="Q31" s="26">
        <v>-24</v>
      </c>
      <c r="R31" s="14"/>
      <c r="S31" s="26">
        <v>-31</v>
      </c>
      <c r="T31" s="14"/>
      <c r="U31" s="26">
        <v>-36</v>
      </c>
      <c r="V31" s="14"/>
      <c r="W31" s="25">
        <v>6</v>
      </c>
      <c r="X31" s="14"/>
      <c r="Y31" s="26">
        <v>-3</v>
      </c>
      <c r="Z31" s="28"/>
    </row>
    <row r="32" spans="1:26" ht="12.6" customHeight="1" x14ac:dyDescent="0.2">
      <c r="A32" s="16" t="s">
        <v>45</v>
      </c>
      <c r="B32" s="14"/>
      <c r="C32" s="30">
        <v>-13</v>
      </c>
      <c r="D32" s="28"/>
      <c r="E32" s="30">
        <v>-12</v>
      </c>
      <c r="F32" s="28"/>
      <c r="G32" s="30">
        <v>-13</v>
      </c>
      <c r="H32" s="28"/>
      <c r="I32" s="30">
        <v>-26</v>
      </c>
      <c r="J32" s="28"/>
      <c r="K32" s="30">
        <v>-13</v>
      </c>
      <c r="L32" s="28"/>
      <c r="M32" s="30">
        <v>-23</v>
      </c>
      <c r="N32" s="28"/>
      <c r="O32" s="30">
        <v>-13</v>
      </c>
      <c r="P32" s="28"/>
      <c r="Q32" s="30">
        <v>-24</v>
      </c>
      <c r="R32" s="14"/>
      <c r="S32" s="30">
        <v>-13</v>
      </c>
      <c r="T32" s="14"/>
      <c r="U32" s="30">
        <v>-23</v>
      </c>
      <c r="V32" s="14"/>
      <c r="W32" s="25">
        <v>-13</v>
      </c>
      <c r="X32" s="14"/>
      <c r="Y32" s="30">
        <v>-56</v>
      </c>
      <c r="Z32" s="28"/>
    </row>
    <row r="33" spans="1:26" ht="26.25" customHeight="1" x14ac:dyDescent="0.2">
      <c r="A33" s="48" t="s">
        <v>275</v>
      </c>
      <c r="B33" s="14"/>
      <c r="C33" s="51">
        <v>-266</v>
      </c>
      <c r="D33" s="42"/>
      <c r="E33" s="51">
        <v>831</v>
      </c>
      <c r="F33" s="42"/>
      <c r="G33" s="51">
        <v>962</v>
      </c>
      <c r="H33" s="42"/>
      <c r="I33" s="51">
        <v>513</v>
      </c>
      <c r="J33" s="42"/>
      <c r="K33" s="51">
        <v>661</v>
      </c>
      <c r="L33" s="42"/>
      <c r="M33" s="51">
        <v>554</v>
      </c>
      <c r="N33" s="42"/>
      <c r="O33" s="51">
        <v>1070</v>
      </c>
      <c r="P33" s="42"/>
      <c r="Q33" s="51">
        <v>209</v>
      </c>
      <c r="R33" s="14"/>
      <c r="S33" s="51">
        <v>766</v>
      </c>
      <c r="T33" s="14"/>
      <c r="U33" s="51">
        <v>830</v>
      </c>
      <c r="V33" s="14"/>
      <c r="W33" s="52">
        <v>820</v>
      </c>
      <c r="X33" s="14"/>
      <c r="Y33" s="51">
        <v>637</v>
      </c>
      <c r="Z33" s="42"/>
    </row>
    <row r="34" spans="1:26" ht="12.6" customHeight="1" x14ac:dyDescent="0.2">
      <c r="A34" s="16" t="s">
        <v>276</v>
      </c>
      <c r="B34" s="14"/>
      <c r="C34" s="53">
        <v>-0.23</v>
      </c>
      <c r="D34" s="54"/>
      <c r="E34" s="53">
        <v>0.71</v>
      </c>
      <c r="F34" s="54"/>
      <c r="G34" s="53">
        <v>0.82</v>
      </c>
      <c r="H34" s="54"/>
      <c r="I34" s="53">
        <v>0.44</v>
      </c>
      <c r="J34" s="54"/>
      <c r="K34" s="53">
        <v>0.56999999999999995</v>
      </c>
      <c r="L34" s="54"/>
      <c r="M34" s="53">
        <v>0.48</v>
      </c>
      <c r="N34" s="54"/>
      <c r="O34" s="53">
        <v>0.93</v>
      </c>
      <c r="P34" s="54"/>
      <c r="Q34" s="53">
        <v>0.18</v>
      </c>
      <c r="R34" s="14"/>
      <c r="S34" s="53">
        <v>0.67</v>
      </c>
      <c r="T34" s="14"/>
      <c r="U34" s="53">
        <v>0.73</v>
      </c>
      <c r="V34" s="14"/>
      <c r="W34" s="55">
        <v>0.74</v>
      </c>
      <c r="X34" s="14"/>
      <c r="Y34" s="53">
        <v>0.56999999999999995</v>
      </c>
      <c r="Z34" s="54"/>
    </row>
    <row r="35" spans="1:26" ht="5.0999999999999996" customHeight="1"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2.6" customHeight="1" x14ac:dyDescent="0.2">
      <c r="A36" s="16" t="s">
        <v>277</v>
      </c>
      <c r="B36" s="14"/>
      <c r="C36" s="56">
        <v>0.23</v>
      </c>
      <c r="D36" s="35"/>
      <c r="E36" s="56">
        <v>0.3</v>
      </c>
      <c r="F36" s="35"/>
      <c r="G36" s="56">
        <v>0.26</v>
      </c>
      <c r="H36" s="35"/>
      <c r="I36" s="56">
        <v>0.2</v>
      </c>
      <c r="J36" s="35"/>
      <c r="K36" s="56">
        <v>0.25</v>
      </c>
      <c r="L36" s="35"/>
      <c r="M36" s="56">
        <v>0.22</v>
      </c>
      <c r="N36" s="35"/>
      <c r="O36" s="56">
        <v>0.36</v>
      </c>
      <c r="P36" s="35"/>
      <c r="Q36" s="56">
        <v>0.04</v>
      </c>
      <c r="R36" s="14"/>
      <c r="S36" s="56">
        <v>0.28999999999999998</v>
      </c>
      <c r="T36" s="14"/>
      <c r="U36" s="56">
        <v>0.3</v>
      </c>
      <c r="V36" s="14"/>
      <c r="W36" s="56">
        <v>0.28999999999999998</v>
      </c>
      <c r="X36" s="14"/>
      <c r="Y36" s="56">
        <v>0.23</v>
      </c>
      <c r="Z36" s="35"/>
    </row>
    <row r="37" spans="1:26" ht="12.6" customHeight="1" x14ac:dyDescent="0.2">
      <c r="A37" s="57" t="s">
        <v>278</v>
      </c>
      <c r="B37" s="14"/>
      <c r="C37" s="56">
        <v>0.27</v>
      </c>
      <c r="D37" s="35"/>
      <c r="E37" s="56">
        <v>0.28000000000000003</v>
      </c>
      <c r="F37" s="35"/>
      <c r="G37" s="56">
        <v>0.28999999999999998</v>
      </c>
      <c r="H37" s="35"/>
      <c r="I37" s="56">
        <v>0.26</v>
      </c>
      <c r="J37" s="35"/>
      <c r="K37" s="56">
        <v>0.27</v>
      </c>
      <c r="L37" s="35"/>
      <c r="M37" s="56">
        <v>0.3</v>
      </c>
      <c r="N37" s="35"/>
      <c r="O37" s="56">
        <v>0.28999999999999998</v>
      </c>
      <c r="P37" s="35"/>
      <c r="Q37" s="56">
        <v>0.28000000000000003</v>
      </c>
      <c r="R37" s="14"/>
      <c r="S37" s="56">
        <v>0.3</v>
      </c>
      <c r="T37" s="14"/>
      <c r="U37" s="56">
        <v>0.33</v>
      </c>
      <c r="V37" s="14"/>
      <c r="W37" s="56">
        <v>0.31</v>
      </c>
      <c r="X37" s="14"/>
      <c r="Y37" s="56">
        <v>0.3</v>
      </c>
      <c r="Z37" s="35"/>
    </row>
    <row r="38" spans="1:26" ht="12.6" customHeight="1" x14ac:dyDescent="0.2">
      <c r="A38" s="16" t="s">
        <v>279</v>
      </c>
      <c r="B38" s="14"/>
      <c r="C38" s="58" t="s">
        <v>46</v>
      </c>
      <c r="D38" s="59"/>
      <c r="E38" s="60">
        <v>9.7000000000000003E-2</v>
      </c>
      <c r="F38" s="59"/>
      <c r="G38" s="60">
        <v>0.111</v>
      </c>
      <c r="H38" s="59"/>
      <c r="I38" s="60">
        <v>5.7000000000000002E-2</v>
      </c>
      <c r="J38" s="59"/>
      <c r="K38" s="60">
        <v>7.3999999999999996E-2</v>
      </c>
      <c r="L38" s="59"/>
      <c r="M38" s="60">
        <v>6.0999999999999999E-2</v>
      </c>
      <c r="N38" s="59"/>
      <c r="O38" s="60">
        <v>0.11600000000000001</v>
      </c>
      <c r="P38" s="59"/>
      <c r="Q38" s="60">
        <v>2.1999999999999999E-2</v>
      </c>
      <c r="R38" s="14"/>
      <c r="S38" s="60">
        <v>8.7999999999999995E-2</v>
      </c>
      <c r="T38" s="14"/>
      <c r="U38" s="60">
        <v>9.4E-2</v>
      </c>
      <c r="V38" s="14"/>
      <c r="W38" s="60">
        <v>9.0999999999999998E-2</v>
      </c>
      <c r="X38" s="14"/>
      <c r="Y38" s="60">
        <v>7.0999999999999994E-2</v>
      </c>
      <c r="Z38" s="59"/>
    </row>
    <row r="39" spans="1:26" ht="12.6" customHeight="1" x14ac:dyDescent="0.2">
      <c r="A39" s="16" t="s">
        <v>280</v>
      </c>
      <c r="B39" s="14"/>
      <c r="C39" s="58" t="s">
        <v>46</v>
      </c>
      <c r="D39" s="59"/>
      <c r="E39" s="60">
        <v>0.25</v>
      </c>
      <c r="F39" s="59"/>
      <c r="G39" s="60">
        <v>0.28299999999999997</v>
      </c>
      <c r="H39" s="59"/>
      <c r="I39" s="60">
        <v>0.14299999999999999</v>
      </c>
      <c r="J39" s="59"/>
      <c r="K39" s="60">
        <v>0.17599999999999999</v>
      </c>
      <c r="L39" s="59"/>
      <c r="M39" s="60">
        <v>0.14499999999999999</v>
      </c>
      <c r="N39" s="59"/>
      <c r="O39" s="60">
        <v>0.26200000000000001</v>
      </c>
      <c r="P39" s="59"/>
      <c r="Q39" s="60">
        <v>5.8999999999999997E-2</v>
      </c>
      <c r="R39" s="14"/>
      <c r="S39" s="60">
        <v>0.20300000000000001</v>
      </c>
      <c r="T39" s="14"/>
      <c r="U39" s="60">
        <v>0.215</v>
      </c>
      <c r="V39" s="14"/>
      <c r="W39" s="60">
        <v>0.20799999999999999</v>
      </c>
      <c r="X39" s="14"/>
      <c r="Y39" s="60">
        <v>0.16200000000000001</v>
      </c>
      <c r="Z39" s="59"/>
    </row>
    <row r="40" spans="1:26" ht="5.0999999999999996" customHeight="1" x14ac:dyDescent="0.2">
      <c r="A40" s="14"/>
      <c r="B40" s="14"/>
      <c r="C40" s="35"/>
      <c r="D40" s="35"/>
      <c r="E40" s="35"/>
      <c r="F40" s="35"/>
      <c r="G40" s="35"/>
      <c r="H40" s="35"/>
      <c r="I40" s="35"/>
      <c r="J40" s="35"/>
      <c r="K40" s="35"/>
      <c r="L40" s="35"/>
      <c r="M40" s="35"/>
      <c r="N40" s="14"/>
      <c r="O40" s="14"/>
      <c r="P40" s="14"/>
      <c r="Q40" s="14"/>
      <c r="R40" s="14"/>
      <c r="S40" s="14"/>
      <c r="T40" s="14"/>
      <c r="U40" s="14"/>
      <c r="V40" s="14"/>
      <c r="W40" s="14"/>
      <c r="X40" s="14"/>
      <c r="Y40" s="14"/>
      <c r="Z40" s="14"/>
    </row>
    <row r="41" spans="1:26" ht="5.0999999999999996" customHeight="1" x14ac:dyDescent="0.2">
      <c r="A41" s="14"/>
      <c r="B41" s="14"/>
      <c r="C41" s="35"/>
      <c r="D41" s="35"/>
      <c r="E41" s="35"/>
      <c r="F41" s="35"/>
      <c r="G41" s="35"/>
      <c r="H41" s="35"/>
      <c r="I41" s="35"/>
      <c r="J41" s="35"/>
      <c r="K41" s="35"/>
      <c r="L41" s="35"/>
      <c r="M41" s="35"/>
      <c r="N41" s="35"/>
      <c r="O41" s="35"/>
      <c r="P41" s="35"/>
      <c r="Q41" s="35"/>
      <c r="R41" s="14"/>
      <c r="S41" s="35"/>
      <c r="T41" s="14"/>
      <c r="U41" s="35"/>
      <c r="V41" s="14"/>
      <c r="W41" s="35"/>
      <c r="X41" s="14"/>
      <c r="Y41" s="35"/>
      <c r="Z41" s="35"/>
    </row>
    <row r="42" spans="1:26" ht="16.350000000000001" customHeight="1" x14ac:dyDescent="0.2">
      <c r="A42" s="16" t="s">
        <v>281</v>
      </c>
      <c r="B42" s="14"/>
      <c r="C42" s="56">
        <v>0.35</v>
      </c>
      <c r="D42" s="35"/>
      <c r="E42" s="56">
        <v>0.36</v>
      </c>
      <c r="F42" s="35"/>
      <c r="G42" s="56">
        <v>0.38</v>
      </c>
      <c r="H42" s="35"/>
      <c r="I42" s="56">
        <v>0.39</v>
      </c>
      <c r="J42" s="35"/>
      <c r="K42" s="56">
        <v>0.37</v>
      </c>
      <c r="L42" s="35"/>
      <c r="M42" s="56">
        <v>0.38</v>
      </c>
      <c r="N42" s="35"/>
      <c r="O42" s="56">
        <v>0.43</v>
      </c>
      <c r="P42" s="35"/>
      <c r="Q42" s="56">
        <v>0.35</v>
      </c>
      <c r="R42" s="14"/>
      <c r="S42" s="56">
        <v>0.36</v>
      </c>
      <c r="T42" s="14"/>
      <c r="U42" s="56">
        <v>0.36</v>
      </c>
      <c r="V42" s="14"/>
      <c r="W42" s="56">
        <v>0.37</v>
      </c>
      <c r="X42" s="14"/>
      <c r="Y42" s="124">
        <v>0.34</v>
      </c>
      <c r="Z42" s="35"/>
    </row>
    <row r="43" spans="1:26" x14ac:dyDescent="0.2">
      <c r="A43" s="150" t="s">
        <v>282</v>
      </c>
      <c r="B43" s="151"/>
      <c r="C43" s="151"/>
      <c r="D43" s="151"/>
      <c r="E43" s="151"/>
      <c r="F43" s="151"/>
      <c r="G43" s="151"/>
      <c r="H43" s="151"/>
      <c r="I43" s="151"/>
      <c r="J43" s="151"/>
      <c r="K43" s="151"/>
      <c r="L43" s="151"/>
      <c r="M43" s="151"/>
      <c r="N43" s="151"/>
      <c r="O43" s="151"/>
      <c r="P43" s="151"/>
      <c r="Q43" s="151"/>
      <c r="R43" s="152"/>
      <c r="S43" s="152"/>
      <c r="T43" s="152"/>
      <c r="U43" s="152"/>
      <c r="V43" s="152"/>
      <c r="W43" s="152"/>
      <c r="X43" s="151"/>
      <c r="Y43" s="151"/>
    </row>
    <row r="44" spans="1:26" ht="13.5" customHeight="1" x14ac:dyDescent="0.2">
      <c r="A44" s="150" t="s">
        <v>283</v>
      </c>
      <c r="B44" s="151"/>
      <c r="C44" s="151"/>
      <c r="D44" s="151"/>
      <c r="E44" s="151"/>
      <c r="F44" s="151"/>
      <c r="G44" s="151"/>
      <c r="H44" s="151"/>
      <c r="I44" s="151"/>
      <c r="J44" s="151"/>
      <c r="K44" s="151"/>
      <c r="L44" s="151"/>
      <c r="M44" s="151"/>
      <c r="N44" s="151"/>
      <c r="O44" s="151"/>
      <c r="P44" s="151"/>
      <c r="Q44" s="151"/>
      <c r="R44" s="153"/>
      <c r="S44" s="153"/>
      <c r="T44" s="152"/>
      <c r="U44" s="152"/>
      <c r="V44" s="152"/>
      <c r="W44" s="152"/>
      <c r="X44" s="151"/>
      <c r="Y44" s="151"/>
    </row>
    <row r="45" spans="1:26" x14ac:dyDescent="0.2">
      <c r="A45" s="151" t="s">
        <v>284</v>
      </c>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row>
    <row r="46" spans="1:26" ht="53.25" customHeight="1" x14ac:dyDescent="0.2">
      <c r="A46" s="151" t="s">
        <v>341</v>
      </c>
      <c r="B46" s="151"/>
      <c r="C46" s="151"/>
      <c r="D46" s="151"/>
      <c r="E46" s="151"/>
      <c r="F46" s="151"/>
      <c r="G46" s="151"/>
      <c r="H46" s="151"/>
      <c r="I46" s="151"/>
      <c r="J46" s="151"/>
      <c r="K46" s="151"/>
      <c r="L46" s="151"/>
      <c r="M46" s="151"/>
      <c r="N46" s="151"/>
      <c r="O46" s="151"/>
      <c r="P46" s="151"/>
      <c r="Q46" s="151"/>
      <c r="R46" s="153"/>
      <c r="S46" s="153"/>
      <c r="T46" s="153"/>
      <c r="U46" s="153"/>
      <c r="V46" s="153"/>
      <c r="W46" s="153"/>
      <c r="X46" s="151"/>
      <c r="Y46" s="151"/>
    </row>
    <row r="47" spans="1:26" ht="41.25" customHeight="1" x14ac:dyDescent="0.2">
      <c r="A47" s="151" t="s">
        <v>344</v>
      </c>
      <c r="B47" s="151"/>
      <c r="C47" s="151"/>
      <c r="D47" s="151"/>
      <c r="E47" s="151"/>
      <c r="F47" s="151"/>
      <c r="G47" s="151"/>
      <c r="H47" s="151"/>
      <c r="I47" s="151"/>
      <c r="J47" s="151"/>
      <c r="K47" s="151"/>
      <c r="L47" s="151"/>
      <c r="M47" s="151"/>
      <c r="N47" s="151"/>
      <c r="O47" s="151"/>
      <c r="P47" s="151"/>
      <c r="Q47" s="151"/>
      <c r="R47" s="153"/>
      <c r="S47" s="153"/>
      <c r="T47" s="153"/>
      <c r="U47" s="153"/>
      <c r="V47" s="153"/>
      <c r="W47" s="153"/>
      <c r="X47" s="151"/>
      <c r="Y47" s="151"/>
    </row>
    <row r="48" spans="1:26" x14ac:dyDescent="0.2">
      <c r="A48" s="151" t="s">
        <v>264</v>
      </c>
      <c r="B48" s="151"/>
      <c r="C48" s="151"/>
      <c r="D48" s="151"/>
      <c r="E48" s="151"/>
      <c r="F48" s="151"/>
      <c r="G48" s="151"/>
      <c r="H48" s="151"/>
      <c r="I48" s="151"/>
      <c r="J48" s="151"/>
      <c r="K48" s="151"/>
      <c r="L48" s="151"/>
      <c r="M48" s="151"/>
      <c r="N48" s="151"/>
      <c r="O48" s="151"/>
      <c r="P48" s="151"/>
      <c r="Q48" s="151"/>
      <c r="R48" s="153"/>
      <c r="S48" s="153"/>
      <c r="T48" s="153"/>
      <c r="U48" s="153"/>
      <c r="V48" s="153"/>
      <c r="W48" s="153"/>
      <c r="X48" s="151"/>
      <c r="Y48" s="151"/>
    </row>
    <row r="49" spans="1:26" x14ac:dyDescent="0.2">
      <c r="A49" s="151" t="s">
        <v>47</v>
      </c>
      <c r="B49" s="151"/>
      <c r="C49" s="151"/>
      <c r="D49" s="151"/>
      <c r="E49" s="151"/>
      <c r="F49" s="151"/>
      <c r="G49" s="151"/>
      <c r="H49" s="151"/>
      <c r="I49" s="151"/>
      <c r="J49" s="151"/>
      <c r="K49" s="151"/>
      <c r="L49" s="151"/>
      <c r="M49" s="151"/>
      <c r="N49" s="151"/>
      <c r="O49" s="151"/>
      <c r="P49" s="151"/>
      <c r="Q49" s="151"/>
      <c r="R49" s="153"/>
      <c r="S49" s="153"/>
      <c r="T49" s="153"/>
      <c r="U49" s="153"/>
      <c r="V49" s="153"/>
      <c r="W49" s="153"/>
      <c r="X49" s="151"/>
      <c r="Y49" s="151"/>
    </row>
    <row r="50" spans="1:26" x14ac:dyDescent="0.2">
      <c r="A50" s="151" t="s">
        <v>48</v>
      </c>
      <c r="B50" s="151"/>
      <c r="C50" s="151"/>
      <c r="D50" s="151"/>
      <c r="E50" s="151"/>
      <c r="F50" s="151"/>
      <c r="G50" s="151"/>
      <c r="H50" s="151"/>
      <c r="I50" s="151"/>
      <c r="J50" s="151"/>
      <c r="K50" s="151"/>
      <c r="L50" s="151"/>
      <c r="M50" s="151"/>
      <c r="N50" s="151"/>
      <c r="O50" s="151"/>
      <c r="P50" s="151"/>
      <c r="Q50" s="151"/>
      <c r="R50" s="153"/>
      <c r="S50" s="153"/>
      <c r="T50" s="153"/>
      <c r="U50" s="153"/>
      <c r="V50" s="153"/>
      <c r="W50" s="153"/>
      <c r="X50" s="151"/>
      <c r="Y50" s="151"/>
    </row>
    <row r="51" spans="1:26" ht="12.6" customHeight="1"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row>
    <row r="52" spans="1:26" ht="12.6" customHeight="1"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spans="1:26" ht="12.6" customHeight="1"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row>
    <row r="54" spans="1:26" ht="12.6" customHeight="1"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row>
    <row r="55" spans="1:26" ht="12.6" customHeight="1"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ht="12.6" customHeight="1" x14ac:dyDescent="0.2">
      <c r="A56" s="152"/>
      <c r="B56" s="153"/>
      <c r="C56" s="153"/>
      <c r="D56" s="153"/>
      <c r="E56" s="153"/>
      <c r="F56" s="153"/>
      <c r="G56" s="153"/>
      <c r="H56" s="153"/>
      <c r="I56" s="153"/>
      <c r="J56" s="153"/>
      <c r="K56" s="153"/>
      <c r="L56" s="153"/>
      <c r="M56" s="153"/>
      <c r="N56" s="153"/>
      <c r="O56" s="153"/>
      <c r="P56" s="153"/>
      <c r="Q56" s="153"/>
      <c r="R56" s="153"/>
      <c r="S56" s="153"/>
      <c r="T56" s="152"/>
      <c r="U56" s="152"/>
      <c r="V56" s="152"/>
      <c r="W56" s="152"/>
      <c r="X56" s="153"/>
      <c r="Y56" s="153"/>
      <c r="Z56" s="14"/>
    </row>
    <row r="57" spans="1:26" ht="12.6" customHeight="1"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spans="1:26" ht="12.6" customHeight="1"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row>
    <row r="59" spans="1:26" ht="12.6" customHeight="1"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ht="12.6" customHeight="1"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spans="1:26" ht="12.6" customHeight="1"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ht="12.6" customHeight="1"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row>
    <row r="63" spans="1:26" ht="12.6" customHeight="1"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ht="12.6" customHeight="1"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26" ht="12.6" customHeight="1"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row>
    <row r="66" spans="1:26" ht="12.6" customHeight="1"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ht="12.6" customHeight="1"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ht="12.6" customHeight="1"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row>
    <row r="69" spans="1:26" ht="12.6" customHeight="1"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row>
    <row r="70" spans="1:26" ht="12.6" customHeight="1"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row>
    <row r="71" spans="1:26" ht="12.6" customHeight="1"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row>
    <row r="72" spans="1:26" ht="12.6" customHeight="1"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row>
    <row r="73" spans="1:26" ht="12.6" customHeight="1"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spans="1:26" ht="12.6" customHeight="1"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spans="1:26" ht="12.6" customHeight="1"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ht="12.6" customHeight="1"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12.6" customHeight="1"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ht="12.6" customHeight="1"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sheetData>
  <mergeCells count="12">
    <mergeCell ref="A50:Y50"/>
    <mergeCell ref="A56:Y56"/>
    <mergeCell ref="A45:Y45"/>
    <mergeCell ref="A46:Y46"/>
    <mergeCell ref="A47:Y47"/>
    <mergeCell ref="A48:Y48"/>
    <mergeCell ref="A49:Y49"/>
    <mergeCell ref="C3:I3"/>
    <mergeCell ref="K3:Q3"/>
    <mergeCell ref="S3:Y3"/>
    <mergeCell ref="A43:Y43"/>
    <mergeCell ref="A44:Y44"/>
  </mergeCells>
  <pageMargins left="0.7" right="0.7" top="0.75" bottom="0.75" header="0.3" footer="0.3"/>
  <pageSetup scale="73"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4"/>
  <sheetViews>
    <sheetView workbookViewId="0">
      <selection activeCell="A18" sqref="A18"/>
    </sheetView>
  </sheetViews>
  <sheetFormatPr defaultColWidth="21.5" defaultRowHeight="11.25" x14ac:dyDescent="0.2"/>
  <cols>
    <col min="1" max="1" width="46.1640625" style="16" customWidth="1"/>
    <col min="2" max="2" width="0.6640625" style="16" customWidth="1"/>
    <col min="3" max="3" width="9.33203125" style="16" customWidth="1"/>
    <col min="4" max="4" width="0.6640625" style="16" customWidth="1"/>
    <col min="5" max="5" width="9.33203125" style="16" customWidth="1"/>
    <col min="6" max="6" width="0.6640625" style="16" customWidth="1"/>
    <col min="7" max="7" width="9.33203125" style="16" customWidth="1"/>
    <col min="8" max="8" width="0.6640625" style="16" customWidth="1"/>
    <col min="9" max="9" width="9.33203125" style="16" customWidth="1"/>
    <col min="10" max="10" width="0.6640625" style="16" customWidth="1"/>
    <col min="11" max="11" width="9.33203125" style="16" customWidth="1"/>
    <col min="12" max="12" width="0.6640625" style="16" customWidth="1"/>
    <col min="13" max="13" width="9.33203125" style="16" customWidth="1"/>
    <col min="14" max="14" width="0.6640625" style="16" customWidth="1"/>
    <col min="15" max="15" width="9.33203125" style="16" customWidth="1"/>
    <col min="16" max="16" width="0.6640625" style="16" customWidth="1"/>
    <col min="17" max="17" width="9.33203125" style="16" customWidth="1"/>
    <col min="18" max="18" width="0.6640625" style="16" customWidth="1"/>
    <col min="19" max="19" width="9.33203125" style="16" customWidth="1"/>
    <col min="20" max="20" width="0.6640625" style="16" customWidth="1"/>
    <col min="21" max="21" width="9.33203125" style="16" customWidth="1"/>
    <col min="22" max="22" width="0.6640625" style="16" customWidth="1"/>
    <col min="23" max="23" width="9.33203125" style="16" customWidth="1"/>
    <col min="24" max="24" width="0.6640625" style="16" customWidth="1"/>
    <col min="25" max="25" width="9.33203125" style="16" customWidth="1"/>
    <col min="26" max="26" width="0.6640625" style="16" customWidth="1"/>
    <col min="27" max="27" width="9.33203125" style="16" customWidth="1"/>
    <col min="28" max="16384" width="21.5" style="16"/>
  </cols>
  <sheetData>
    <row r="1" spans="1:32" s="15" customFormat="1" x14ac:dyDescent="0.2">
      <c r="A1" s="155" t="s">
        <v>21</v>
      </c>
      <c r="B1" s="155"/>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row>
    <row r="2" spans="1:32" s="15" customFormat="1" x14ac:dyDescent="0.2">
      <c r="A2" s="155" t="s">
        <v>49</v>
      </c>
      <c r="B2" s="155"/>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row>
    <row r="3" spans="1:32" s="15" customFormat="1" x14ac:dyDescent="0.2"/>
    <row r="4" spans="1:32" s="15" customFormat="1" x14ac:dyDescent="0.2">
      <c r="A4" s="13"/>
      <c r="B4" s="13"/>
      <c r="C4" s="148">
        <v>2013</v>
      </c>
      <c r="D4" s="149"/>
      <c r="E4" s="149"/>
      <c r="F4" s="149"/>
      <c r="G4" s="149"/>
      <c r="H4" s="149"/>
      <c r="I4" s="149"/>
      <c r="J4" s="13"/>
      <c r="K4" s="148">
        <v>2014</v>
      </c>
      <c r="L4" s="149"/>
      <c r="M4" s="149"/>
      <c r="N4" s="149"/>
      <c r="O4" s="149"/>
      <c r="P4" s="149"/>
      <c r="Q4" s="149"/>
      <c r="R4" s="97"/>
      <c r="S4" s="148">
        <v>2015</v>
      </c>
      <c r="T4" s="149"/>
      <c r="U4" s="149"/>
      <c r="V4" s="148"/>
      <c r="W4" s="148"/>
      <c r="X4" s="149"/>
      <c r="Y4" s="149"/>
      <c r="Z4" s="13"/>
      <c r="AA4" s="13"/>
      <c r="AB4" s="13"/>
      <c r="AC4" s="13"/>
      <c r="AD4" s="13"/>
      <c r="AE4" s="13"/>
      <c r="AF4" s="13"/>
    </row>
    <row r="5" spans="1:32" s="15" customFormat="1" ht="21.75" x14ac:dyDescent="0.2">
      <c r="A5" s="98" t="s">
        <v>23</v>
      </c>
      <c r="B5" s="13"/>
      <c r="C5" s="99" t="s">
        <v>24</v>
      </c>
      <c r="D5" s="97"/>
      <c r="E5" s="99" t="s">
        <v>25</v>
      </c>
      <c r="F5" s="97"/>
      <c r="G5" s="99" t="s">
        <v>26</v>
      </c>
      <c r="H5" s="97"/>
      <c r="I5" s="99" t="s">
        <v>27</v>
      </c>
      <c r="J5" s="97"/>
      <c r="K5" s="99" t="s">
        <v>24</v>
      </c>
      <c r="L5" s="97"/>
      <c r="M5" s="99" t="s">
        <v>25</v>
      </c>
      <c r="N5" s="97"/>
      <c r="O5" s="99" t="s">
        <v>26</v>
      </c>
      <c r="P5" s="13"/>
      <c r="Q5" s="100" t="s">
        <v>27</v>
      </c>
      <c r="R5" s="97"/>
      <c r="S5" s="100" t="s">
        <v>24</v>
      </c>
      <c r="T5" s="97"/>
      <c r="U5" s="99" t="s">
        <v>25</v>
      </c>
      <c r="V5" s="97"/>
      <c r="W5" s="99" t="s">
        <v>26</v>
      </c>
      <c r="X5" s="97"/>
      <c r="Y5" s="99" t="s">
        <v>27</v>
      </c>
      <c r="Z5" s="13"/>
      <c r="AA5" s="13"/>
      <c r="AB5" s="13"/>
      <c r="AC5" s="13"/>
      <c r="AD5" s="13"/>
      <c r="AE5" s="13"/>
      <c r="AF5" s="13"/>
    </row>
    <row r="6" spans="1:32" x14ac:dyDescent="0.2">
      <c r="A6" s="16" t="s">
        <v>50</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x14ac:dyDescent="0.2">
      <c r="A7" s="48" t="s">
        <v>30</v>
      </c>
      <c r="B7" s="14"/>
      <c r="C7" s="127">
        <v>930</v>
      </c>
      <c r="D7" s="128"/>
      <c r="E7" s="127">
        <v>938</v>
      </c>
      <c r="F7" s="128"/>
      <c r="G7" s="127">
        <v>929</v>
      </c>
      <c r="H7" s="128"/>
      <c r="I7" s="127">
        <v>953</v>
      </c>
      <c r="J7" s="128"/>
      <c r="K7" s="127">
        <v>971</v>
      </c>
      <c r="L7" s="128"/>
      <c r="M7" s="127">
        <v>976</v>
      </c>
      <c r="N7" s="128"/>
      <c r="O7" s="127">
        <v>988</v>
      </c>
      <c r="P7" s="128"/>
      <c r="Q7" s="127">
        <v>982</v>
      </c>
      <c r="R7" s="128"/>
      <c r="S7" s="127">
        <v>995</v>
      </c>
      <c r="T7" s="128"/>
      <c r="U7" s="127">
        <v>1011</v>
      </c>
      <c r="V7" s="128"/>
      <c r="W7" s="127">
        <v>1019</v>
      </c>
      <c r="X7" s="128"/>
      <c r="Y7" s="127">
        <v>986</v>
      </c>
      <c r="Z7" s="14"/>
      <c r="AA7" s="14"/>
      <c r="AB7" s="14"/>
      <c r="AC7" s="14"/>
      <c r="AD7" s="14"/>
      <c r="AE7" s="14"/>
      <c r="AF7" s="14"/>
    </row>
    <row r="8" spans="1:32" x14ac:dyDescent="0.2">
      <c r="A8" s="48" t="s">
        <v>51</v>
      </c>
      <c r="B8" s="14"/>
      <c r="C8" s="25">
        <v>39</v>
      </c>
      <c r="D8" s="27"/>
      <c r="E8" s="25">
        <v>50</v>
      </c>
      <c r="F8" s="27"/>
      <c r="G8" s="25">
        <v>35</v>
      </c>
      <c r="H8" s="27"/>
      <c r="I8" s="25">
        <v>31</v>
      </c>
      <c r="J8" s="27"/>
      <c r="K8" s="25">
        <v>38</v>
      </c>
      <c r="L8" s="27"/>
      <c r="M8" s="25">
        <v>46</v>
      </c>
      <c r="N8" s="27"/>
      <c r="O8" s="25">
        <v>37</v>
      </c>
      <c r="P8" s="14"/>
      <c r="Q8" s="25">
        <v>37</v>
      </c>
      <c r="R8" s="27"/>
      <c r="S8" s="25">
        <v>43</v>
      </c>
      <c r="T8" s="27"/>
      <c r="U8" s="25">
        <v>49</v>
      </c>
      <c r="V8" s="27"/>
      <c r="W8" s="25">
        <v>38</v>
      </c>
      <c r="X8" s="27"/>
      <c r="Y8" s="25">
        <v>46</v>
      </c>
      <c r="Z8" s="14"/>
      <c r="AA8" s="14"/>
      <c r="AB8" s="14"/>
      <c r="AC8" s="14"/>
      <c r="AD8" s="14"/>
      <c r="AE8" s="14"/>
      <c r="AF8" s="14"/>
    </row>
    <row r="9" spans="1:32" x14ac:dyDescent="0.2">
      <c r="A9" s="48" t="s">
        <v>31</v>
      </c>
      <c r="B9" s="14"/>
      <c r="C9" s="25">
        <v>237</v>
      </c>
      <c r="D9" s="27"/>
      <c r="E9" s="25">
        <v>294</v>
      </c>
      <c r="F9" s="27"/>
      <c r="G9" s="25">
        <v>322</v>
      </c>
      <c r="H9" s="27"/>
      <c r="I9" s="25">
        <v>237</v>
      </c>
      <c r="J9" s="27"/>
      <c r="K9" s="25">
        <v>229</v>
      </c>
      <c r="L9" s="27"/>
      <c r="M9" s="25">
        <v>231</v>
      </c>
      <c r="N9" s="27"/>
      <c r="O9" s="25">
        <v>315</v>
      </c>
      <c r="P9" s="14"/>
      <c r="Q9" s="25">
        <v>193</v>
      </c>
      <c r="R9" s="27"/>
      <c r="S9" s="25">
        <v>232</v>
      </c>
      <c r="T9" s="27"/>
      <c r="U9" s="25">
        <v>234</v>
      </c>
      <c r="V9" s="27"/>
      <c r="W9" s="25">
        <v>313</v>
      </c>
      <c r="X9" s="27"/>
      <c r="Y9" s="25">
        <v>199</v>
      </c>
      <c r="Z9" s="14"/>
      <c r="AA9" s="14"/>
      <c r="AB9" s="14"/>
      <c r="AC9" s="14"/>
      <c r="AD9" s="14"/>
      <c r="AE9" s="14"/>
      <c r="AF9" s="14"/>
    </row>
    <row r="10" spans="1:32" x14ac:dyDescent="0.2">
      <c r="A10" s="48" t="s">
        <v>32</v>
      </c>
      <c r="B10" s="14"/>
      <c r="C10" s="25">
        <v>304</v>
      </c>
      <c r="D10" s="27"/>
      <c r="E10" s="25">
        <v>321</v>
      </c>
      <c r="F10" s="27"/>
      <c r="G10" s="25">
        <v>315</v>
      </c>
      <c r="H10" s="27"/>
      <c r="I10" s="25">
        <v>324</v>
      </c>
      <c r="J10" s="27"/>
      <c r="K10" s="25">
        <v>325</v>
      </c>
      <c r="L10" s="27"/>
      <c r="M10" s="25">
        <v>326</v>
      </c>
      <c r="N10" s="27"/>
      <c r="O10" s="25">
        <v>337</v>
      </c>
      <c r="P10" s="14"/>
      <c r="Q10" s="25">
        <v>347</v>
      </c>
      <c r="R10" s="27"/>
      <c r="S10" s="25">
        <v>344</v>
      </c>
      <c r="T10" s="27"/>
      <c r="U10" s="25">
        <v>347</v>
      </c>
      <c r="V10" s="27"/>
      <c r="W10" s="25">
        <v>345</v>
      </c>
      <c r="X10" s="27"/>
      <c r="Y10" s="25">
        <v>339</v>
      </c>
      <c r="Z10" s="14"/>
      <c r="AA10" s="14"/>
      <c r="AB10" s="14"/>
      <c r="AC10" s="14"/>
      <c r="AD10" s="14"/>
      <c r="AE10" s="14"/>
      <c r="AF10" s="14"/>
    </row>
    <row r="11" spans="1:32" x14ac:dyDescent="0.2">
      <c r="A11" s="48" t="s">
        <v>33</v>
      </c>
      <c r="B11" s="14"/>
      <c r="C11" s="29">
        <v>141</v>
      </c>
      <c r="D11" s="27"/>
      <c r="E11" s="29">
        <v>139</v>
      </c>
      <c r="F11" s="27"/>
      <c r="G11" s="29">
        <v>137</v>
      </c>
      <c r="H11" s="27"/>
      <c r="I11" s="29">
        <v>137</v>
      </c>
      <c r="J11" s="27"/>
      <c r="K11" s="29">
        <v>136</v>
      </c>
      <c r="L11" s="27"/>
      <c r="M11" s="29">
        <v>141</v>
      </c>
      <c r="N11" s="27"/>
      <c r="O11" s="29">
        <v>142</v>
      </c>
      <c r="P11" s="14"/>
      <c r="Q11" s="29">
        <v>145</v>
      </c>
      <c r="R11" s="27"/>
      <c r="S11" s="29">
        <v>137</v>
      </c>
      <c r="T11" s="27"/>
      <c r="U11" s="29">
        <v>144</v>
      </c>
      <c r="V11" s="27"/>
      <c r="W11" s="29">
        <v>137</v>
      </c>
      <c r="X11" s="27"/>
      <c r="Y11" s="29">
        <v>137</v>
      </c>
      <c r="Z11" s="14"/>
      <c r="AA11" s="14"/>
      <c r="AB11" s="14"/>
      <c r="AC11" s="14"/>
      <c r="AD11" s="14"/>
      <c r="AE11" s="14"/>
      <c r="AF11" s="14"/>
    </row>
    <row r="12" spans="1:32" x14ac:dyDescent="0.2">
      <c r="A12" s="49" t="s">
        <v>34</v>
      </c>
      <c r="B12" s="14"/>
      <c r="C12" s="25">
        <v>1651</v>
      </c>
      <c r="D12" s="27"/>
      <c r="E12" s="25">
        <v>1742</v>
      </c>
      <c r="F12" s="27"/>
      <c r="G12" s="25">
        <v>1738</v>
      </c>
      <c r="H12" s="27"/>
      <c r="I12" s="25">
        <v>1682</v>
      </c>
      <c r="J12" s="27"/>
      <c r="K12" s="25">
        <v>1699</v>
      </c>
      <c r="L12" s="27"/>
      <c r="M12" s="25">
        <v>1720</v>
      </c>
      <c r="N12" s="27"/>
      <c r="O12" s="25">
        <v>1819</v>
      </c>
      <c r="P12" s="14"/>
      <c r="Q12" s="25">
        <v>1704</v>
      </c>
      <c r="R12" s="27"/>
      <c r="S12" s="25">
        <v>1751</v>
      </c>
      <c r="T12" s="27"/>
      <c r="U12" s="25">
        <v>1785</v>
      </c>
      <c r="V12" s="27"/>
      <c r="W12" s="25">
        <v>1852</v>
      </c>
      <c r="X12" s="27"/>
      <c r="Y12" s="25">
        <v>1707</v>
      </c>
      <c r="Z12" s="14"/>
      <c r="AA12" s="14"/>
      <c r="AB12" s="14"/>
      <c r="AC12" s="14"/>
      <c r="AD12" s="14"/>
      <c r="AE12" s="14"/>
      <c r="AF12" s="14"/>
    </row>
    <row r="13" spans="1:32" x14ac:dyDescent="0.2">
      <c r="A13" s="16" t="s">
        <v>265</v>
      </c>
      <c r="B13" s="14"/>
      <c r="C13" s="25">
        <v>822</v>
      </c>
      <c r="D13" s="27"/>
      <c r="E13" s="25">
        <v>848</v>
      </c>
      <c r="F13" s="27"/>
      <c r="G13" s="25">
        <v>821</v>
      </c>
      <c r="H13" s="27"/>
      <c r="I13" s="25">
        <v>904</v>
      </c>
      <c r="J13" s="27"/>
      <c r="K13" s="25">
        <v>843</v>
      </c>
      <c r="L13" s="27"/>
      <c r="M13" s="25">
        <v>883</v>
      </c>
      <c r="N13" s="27"/>
      <c r="O13" s="25">
        <v>881</v>
      </c>
      <c r="P13" s="14"/>
      <c r="Q13" s="25">
        <v>885</v>
      </c>
      <c r="R13" s="27"/>
      <c r="S13" s="25">
        <v>867</v>
      </c>
      <c r="T13" s="27"/>
      <c r="U13" s="25">
        <v>878</v>
      </c>
      <c r="V13" s="27"/>
      <c r="W13" s="25">
        <v>829</v>
      </c>
      <c r="X13" s="27"/>
      <c r="Y13" s="25">
        <v>864</v>
      </c>
      <c r="Z13" s="14"/>
      <c r="AA13" s="14"/>
      <c r="AB13" s="14"/>
      <c r="AC13" s="14"/>
      <c r="AD13" s="14"/>
      <c r="AE13" s="14"/>
      <c r="AF13" s="14"/>
    </row>
    <row r="14" spans="1:32" x14ac:dyDescent="0.2">
      <c r="A14" s="16" t="s">
        <v>52</v>
      </c>
      <c r="B14" s="14"/>
      <c r="C14" s="25">
        <v>161</v>
      </c>
      <c r="D14" s="27"/>
      <c r="E14" s="25">
        <v>207</v>
      </c>
      <c r="F14" s="27"/>
      <c r="G14" s="25">
        <v>160</v>
      </c>
      <c r="H14" s="27"/>
      <c r="I14" s="25">
        <v>146</v>
      </c>
      <c r="J14" s="27"/>
      <c r="K14" s="25">
        <v>136</v>
      </c>
      <c r="L14" s="27"/>
      <c r="M14" s="25">
        <v>130</v>
      </c>
      <c r="N14" s="27"/>
      <c r="O14" s="25">
        <v>153</v>
      </c>
      <c r="P14" s="14"/>
      <c r="Q14" s="25">
        <v>151</v>
      </c>
      <c r="R14" s="27"/>
      <c r="S14" s="25">
        <v>229</v>
      </c>
      <c r="T14" s="27"/>
      <c r="U14" s="25">
        <v>187</v>
      </c>
      <c r="V14" s="27"/>
      <c r="W14" s="25">
        <v>179</v>
      </c>
      <c r="X14" s="27"/>
      <c r="Y14" s="25">
        <v>173</v>
      </c>
      <c r="Z14" s="14"/>
      <c r="AA14" s="14"/>
      <c r="AB14" s="14"/>
      <c r="AC14" s="14"/>
      <c r="AD14" s="14"/>
      <c r="AE14" s="14"/>
      <c r="AF14" s="14"/>
    </row>
    <row r="15" spans="1:32" x14ac:dyDescent="0.2">
      <c r="A15" s="16" t="s">
        <v>36</v>
      </c>
      <c r="B15" s="14"/>
      <c r="C15" s="25">
        <v>49</v>
      </c>
      <c r="D15" s="27"/>
      <c r="E15" s="25">
        <v>45</v>
      </c>
      <c r="F15" s="27"/>
      <c r="G15" s="25">
        <v>43</v>
      </c>
      <c r="H15" s="27"/>
      <c r="I15" s="25">
        <v>43</v>
      </c>
      <c r="J15" s="27"/>
      <c r="K15" s="25">
        <v>43</v>
      </c>
      <c r="L15" s="27"/>
      <c r="M15" s="25">
        <v>43</v>
      </c>
      <c r="N15" s="27"/>
      <c r="O15" s="25">
        <v>44</v>
      </c>
      <c r="P15" s="14"/>
      <c r="Q15" s="25">
        <v>43</v>
      </c>
      <c r="R15" s="27"/>
      <c r="S15" s="25">
        <v>41</v>
      </c>
      <c r="T15" s="27"/>
      <c r="U15" s="25">
        <v>39</v>
      </c>
      <c r="V15" s="27"/>
      <c r="W15" s="25">
        <v>41</v>
      </c>
      <c r="X15" s="27"/>
      <c r="Y15" s="25">
        <v>41</v>
      </c>
      <c r="Z15" s="14"/>
      <c r="AA15" s="14"/>
      <c r="AB15" s="14"/>
      <c r="AC15" s="14"/>
      <c r="AD15" s="14"/>
      <c r="AE15" s="14"/>
      <c r="AF15" s="14"/>
    </row>
    <row r="16" spans="1:32" x14ac:dyDescent="0.2">
      <c r="A16" s="16" t="s">
        <v>37</v>
      </c>
      <c r="B16" s="14"/>
      <c r="C16" s="25">
        <v>41</v>
      </c>
      <c r="D16" s="27"/>
      <c r="E16" s="25">
        <v>44</v>
      </c>
      <c r="F16" s="27"/>
      <c r="G16" s="25">
        <v>44</v>
      </c>
      <c r="H16" s="27"/>
      <c r="I16" s="25">
        <v>43</v>
      </c>
      <c r="J16" s="27"/>
      <c r="K16" s="25">
        <v>38</v>
      </c>
      <c r="L16" s="27"/>
      <c r="M16" s="25">
        <v>44</v>
      </c>
      <c r="N16" s="27"/>
      <c r="O16" s="25">
        <v>44</v>
      </c>
      <c r="P16" s="14"/>
      <c r="Q16" s="25">
        <v>43</v>
      </c>
      <c r="R16" s="27"/>
      <c r="S16" s="25">
        <v>40</v>
      </c>
      <c r="T16" s="27"/>
      <c r="U16" s="25">
        <v>58</v>
      </c>
      <c r="V16" s="27"/>
      <c r="W16" s="25">
        <v>71</v>
      </c>
      <c r="X16" s="27"/>
      <c r="Y16" s="25">
        <v>51</v>
      </c>
      <c r="Z16" s="14"/>
      <c r="AA16" s="14"/>
      <c r="AB16" s="14"/>
      <c r="AC16" s="14"/>
      <c r="AD16" s="14"/>
      <c r="AE16" s="14"/>
      <c r="AF16" s="14"/>
    </row>
    <row r="17" spans="1:32" x14ac:dyDescent="0.2">
      <c r="A17" s="16" t="s">
        <v>334</v>
      </c>
      <c r="B17" s="14"/>
      <c r="C17" s="29">
        <v>88</v>
      </c>
      <c r="D17" s="27"/>
      <c r="E17" s="29">
        <v>285</v>
      </c>
      <c r="F17" s="27"/>
      <c r="G17" s="29">
        <v>151</v>
      </c>
      <c r="H17" s="27"/>
      <c r="I17" s="29">
        <v>-43</v>
      </c>
      <c r="J17" s="27"/>
      <c r="K17" s="29">
        <v>102</v>
      </c>
      <c r="L17" s="27"/>
      <c r="M17" s="29">
        <v>142</v>
      </c>
      <c r="N17" s="27"/>
      <c r="O17" s="29">
        <v>890</v>
      </c>
      <c r="P17" s="14"/>
      <c r="Q17" s="29">
        <v>78</v>
      </c>
      <c r="R17" s="27"/>
      <c r="S17" s="29">
        <v>60</v>
      </c>
      <c r="T17" s="27"/>
      <c r="U17" s="29">
        <v>104</v>
      </c>
      <c r="V17" s="27"/>
      <c r="W17" s="29">
        <v>59</v>
      </c>
      <c r="X17" s="27"/>
      <c r="Y17" s="29">
        <v>93</v>
      </c>
      <c r="Z17" s="14"/>
      <c r="AA17" s="14"/>
      <c r="AB17" s="14"/>
      <c r="AC17" s="14"/>
      <c r="AD17" s="14"/>
      <c r="AE17" s="14"/>
      <c r="AF17" s="14"/>
    </row>
    <row r="18" spans="1:32" x14ac:dyDescent="0.2">
      <c r="A18" s="49" t="s">
        <v>335</v>
      </c>
      <c r="B18" s="14"/>
      <c r="C18" s="25">
        <v>2812</v>
      </c>
      <c r="D18" s="27"/>
      <c r="E18" s="25">
        <v>3171</v>
      </c>
      <c r="F18" s="27"/>
      <c r="G18" s="25">
        <v>2957</v>
      </c>
      <c r="H18" s="27"/>
      <c r="I18" s="25">
        <v>2775</v>
      </c>
      <c r="J18" s="27"/>
      <c r="K18" s="25">
        <v>2861</v>
      </c>
      <c r="L18" s="27"/>
      <c r="M18" s="25">
        <v>2962</v>
      </c>
      <c r="N18" s="27"/>
      <c r="O18" s="25">
        <v>3831</v>
      </c>
      <c r="P18" s="14"/>
      <c r="Q18" s="25">
        <v>2904</v>
      </c>
      <c r="R18" s="27"/>
      <c r="S18" s="25">
        <v>2988</v>
      </c>
      <c r="T18" s="27"/>
      <c r="U18" s="25">
        <v>3051</v>
      </c>
      <c r="V18" s="27"/>
      <c r="W18" s="25">
        <v>3031</v>
      </c>
      <c r="X18" s="27"/>
      <c r="Y18" s="25">
        <v>2929</v>
      </c>
      <c r="Z18" s="14"/>
      <c r="AA18" s="14"/>
      <c r="AB18" s="14"/>
      <c r="AC18" s="14"/>
      <c r="AD18" s="14"/>
      <c r="AE18" s="14"/>
      <c r="AF18" s="14"/>
    </row>
    <row r="19" spans="1:32" x14ac:dyDescent="0.2">
      <c r="A19" s="16" t="s">
        <v>53</v>
      </c>
      <c r="B19" s="14"/>
      <c r="C19" s="29">
        <v>48</v>
      </c>
      <c r="D19" s="27"/>
      <c r="E19" s="29">
        <v>32</v>
      </c>
      <c r="F19" s="27"/>
      <c r="G19" s="29">
        <v>22</v>
      </c>
      <c r="H19" s="27"/>
      <c r="I19" s="29">
        <v>39</v>
      </c>
      <c r="J19" s="27"/>
      <c r="K19" s="29">
        <v>22</v>
      </c>
      <c r="L19" s="27"/>
      <c r="M19" s="29">
        <v>18</v>
      </c>
      <c r="N19" s="27"/>
      <c r="O19" s="29">
        <v>20</v>
      </c>
      <c r="P19" s="14"/>
      <c r="Q19" s="29">
        <v>31</v>
      </c>
      <c r="R19" s="27"/>
      <c r="S19" s="29">
        <v>24</v>
      </c>
      <c r="T19" s="27"/>
      <c r="U19" s="29">
        <v>16</v>
      </c>
      <c r="V19" s="27"/>
      <c r="W19" s="29">
        <v>22</v>
      </c>
      <c r="X19" s="27"/>
      <c r="Y19" s="29">
        <v>21</v>
      </c>
      <c r="Z19" s="14"/>
      <c r="AA19" s="14"/>
      <c r="AB19" s="14"/>
      <c r="AC19" s="14"/>
      <c r="AD19" s="14"/>
      <c r="AE19" s="14"/>
      <c r="AF19" s="14"/>
    </row>
    <row r="20" spans="1:32" x14ac:dyDescent="0.2">
      <c r="A20" s="16" t="s">
        <v>306</v>
      </c>
      <c r="B20" s="14"/>
      <c r="C20" s="127">
        <v>2860</v>
      </c>
      <c r="D20" s="128"/>
      <c r="E20" s="127">
        <v>3203</v>
      </c>
      <c r="F20" s="128"/>
      <c r="G20" s="127">
        <v>2979</v>
      </c>
      <c r="H20" s="128"/>
      <c r="I20" s="127">
        <v>2814</v>
      </c>
      <c r="J20" s="128"/>
      <c r="K20" s="127">
        <v>2883</v>
      </c>
      <c r="L20" s="128"/>
      <c r="M20" s="127">
        <v>2980</v>
      </c>
      <c r="N20" s="128"/>
      <c r="O20" s="127">
        <v>3851</v>
      </c>
      <c r="P20" s="128"/>
      <c r="Q20" s="127">
        <v>2935</v>
      </c>
      <c r="R20" s="128"/>
      <c r="S20" s="127">
        <v>3012</v>
      </c>
      <c r="T20" s="128"/>
      <c r="U20" s="127">
        <v>3067</v>
      </c>
      <c r="V20" s="128"/>
      <c r="W20" s="127">
        <v>3053</v>
      </c>
      <c r="X20" s="128"/>
      <c r="Y20" s="127">
        <v>2950</v>
      </c>
      <c r="Z20" s="14"/>
      <c r="AA20" s="14"/>
      <c r="AB20" s="14"/>
      <c r="AC20" s="14"/>
      <c r="AD20" s="14"/>
      <c r="AE20" s="14"/>
      <c r="AF20" s="14"/>
    </row>
    <row r="21" spans="1:32" ht="22.5" x14ac:dyDescent="0.2">
      <c r="A21" s="16" t="s">
        <v>54</v>
      </c>
      <c r="B21" s="14"/>
      <c r="C21" s="56">
        <v>0.79</v>
      </c>
      <c r="D21" s="35"/>
      <c r="E21" s="56">
        <v>0.79</v>
      </c>
      <c r="F21" s="35"/>
      <c r="G21" s="56">
        <v>0.79</v>
      </c>
      <c r="H21" s="35"/>
      <c r="I21" s="56">
        <v>0.78</v>
      </c>
      <c r="J21" s="35"/>
      <c r="K21" s="56">
        <v>0.79</v>
      </c>
      <c r="L21" s="35"/>
      <c r="M21" s="56">
        <v>0.79</v>
      </c>
      <c r="N21" s="35"/>
      <c r="O21" s="56">
        <v>0.83</v>
      </c>
      <c r="P21" s="14"/>
      <c r="Q21" s="56">
        <v>0.79</v>
      </c>
      <c r="R21" s="35"/>
      <c r="S21" s="56">
        <v>0.79</v>
      </c>
      <c r="T21" s="35"/>
      <c r="U21" s="56">
        <v>0.79</v>
      </c>
      <c r="V21" s="35"/>
      <c r="W21" s="56">
        <v>0.8</v>
      </c>
      <c r="X21" s="35"/>
      <c r="Y21" s="56">
        <v>0.79</v>
      </c>
      <c r="Z21" s="14"/>
      <c r="AA21" s="14"/>
      <c r="AB21" s="14"/>
      <c r="AC21" s="14"/>
      <c r="AD21" s="14"/>
      <c r="AE21" s="14"/>
      <c r="AF21" s="14"/>
    </row>
    <row r="22" spans="1:32"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row>
    <row r="23" spans="1:32" x14ac:dyDescent="0.2">
      <c r="A23" s="151" t="s">
        <v>336</v>
      </c>
      <c r="B23" s="151"/>
      <c r="C23" s="151"/>
      <c r="D23" s="151"/>
      <c r="E23" s="151"/>
      <c r="F23" s="151"/>
      <c r="G23" s="151"/>
      <c r="H23" s="151"/>
      <c r="I23" s="151"/>
      <c r="J23" s="151"/>
      <c r="K23" s="151"/>
      <c r="L23" s="151"/>
      <c r="M23" s="151"/>
      <c r="N23" s="151"/>
      <c r="O23" s="151"/>
      <c r="P23" s="151"/>
      <c r="Q23" s="154"/>
      <c r="R23" s="154"/>
      <c r="S23" s="154"/>
      <c r="T23" s="153"/>
      <c r="U23" s="153"/>
      <c r="V23" s="153"/>
      <c r="W23" s="153"/>
      <c r="X23" s="154"/>
      <c r="Y23" s="151"/>
      <c r="Z23" s="14"/>
      <c r="AA23" s="14"/>
      <c r="AB23" s="14"/>
      <c r="AC23" s="14"/>
      <c r="AD23" s="14"/>
      <c r="AE23" s="14"/>
      <c r="AF23" s="14"/>
    </row>
    <row r="24" spans="1:32" x14ac:dyDescent="0.2">
      <c r="A24" s="154"/>
      <c r="B24" s="151"/>
      <c r="C24" s="151"/>
      <c r="D24" s="151"/>
      <c r="E24" s="151"/>
      <c r="F24" s="151"/>
      <c r="G24" s="151"/>
      <c r="H24" s="151"/>
      <c r="I24" s="151"/>
      <c r="J24" s="151"/>
      <c r="K24" s="151"/>
      <c r="L24" s="151"/>
      <c r="M24" s="151"/>
      <c r="N24" s="151"/>
      <c r="O24" s="151"/>
      <c r="P24" s="153"/>
      <c r="Q24" s="153"/>
      <c r="R24" s="153"/>
      <c r="S24" s="153"/>
      <c r="T24" s="154"/>
      <c r="U24" s="154"/>
      <c r="V24" s="154"/>
      <c r="W24" s="154"/>
      <c r="X24" s="153"/>
      <c r="Y24" s="153"/>
      <c r="Z24" s="14"/>
      <c r="AA24" s="14"/>
      <c r="AB24" s="14"/>
      <c r="AC24" s="14"/>
      <c r="AD24" s="14"/>
      <c r="AE24" s="14"/>
      <c r="AF24" s="14"/>
    </row>
  </sheetData>
  <mergeCells count="7">
    <mergeCell ref="A23:Y23"/>
    <mergeCell ref="A24:Y24"/>
    <mergeCell ref="A1:B1"/>
    <mergeCell ref="A2:B2"/>
    <mergeCell ref="C4:I4"/>
    <mergeCell ref="K4:Q4"/>
    <mergeCell ref="S4:Y4"/>
  </mergeCells>
  <pageMargins left="0.7" right="0.7" top="0.75" bottom="0.75" header="0.3" footer="0.3"/>
  <pageSetup scale="82"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3"/>
  <sheetViews>
    <sheetView topLeftCell="X21" workbookViewId="0">
      <selection activeCell="A18" sqref="A18"/>
    </sheetView>
  </sheetViews>
  <sheetFormatPr defaultColWidth="21.5" defaultRowHeight="11.25" x14ac:dyDescent="0.2"/>
  <cols>
    <col min="1" max="1" width="54.5" style="16" customWidth="1"/>
    <col min="2" max="2" width="1" style="16" customWidth="1"/>
    <col min="3" max="3" width="11.6640625" style="16" customWidth="1"/>
    <col min="4" max="4" width="1" style="16" customWidth="1"/>
    <col min="5" max="5" width="8.1640625" style="16" customWidth="1"/>
    <col min="6" max="6" width="1" style="16" customWidth="1"/>
    <col min="7" max="7" width="11.6640625" style="16" customWidth="1"/>
    <col min="8" max="8" width="1" style="16" customWidth="1"/>
    <col min="9" max="9" width="8.1640625" style="16" customWidth="1"/>
    <col min="10" max="10" width="1" style="16" customWidth="1"/>
    <col min="11" max="11" width="11.6640625" style="16" customWidth="1"/>
    <col min="12" max="12" width="1" style="16" customWidth="1"/>
    <col min="13" max="13" width="8.1640625" style="16" customWidth="1"/>
    <col min="14" max="14" width="1" style="16" customWidth="1"/>
    <col min="15" max="15" width="11.6640625" style="16" customWidth="1"/>
    <col min="16" max="16" width="1" style="16" customWidth="1"/>
    <col min="17" max="17" width="8.1640625" style="16" customWidth="1"/>
    <col min="18" max="18" width="1" style="16" customWidth="1"/>
    <col min="19" max="19" width="11.6640625" style="16" customWidth="1"/>
    <col min="20" max="20" width="1" style="16" customWidth="1"/>
    <col min="21" max="21" width="8.1640625" style="16" customWidth="1"/>
    <col min="22" max="22" width="1" style="16" customWidth="1"/>
    <col min="23" max="23" width="10" style="16" customWidth="1"/>
    <col min="24" max="24" width="1" style="16" customWidth="1"/>
    <col min="25" max="25" width="8.1640625" style="16" customWidth="1"/>
    <col min="26" max="26" width="1" style="16" customWidth="1"/>
    <col min="27" max="27" width="45.6640625" style="16" customWidth="1"/>
    <col min="28" max="28" width="1" style="16" customWidth="1"/>
    <col min="29" max="29" width="11.6640625" style="16" customWidth="1"/>
    <col min="30" max="30" width="1" style="16" customWidth="1"/>
    <col min="31" max="31" width="8.1640625" style="16" customWidth="1"/>
    <col min="32" max="32" width="1" style="16" customWidth="1"/>
    <col min="33" max="33" width="11.6640625" style="16" customWidth="1"/>
    <col min="34" max="34" width="1" style="16" customWidth="1"/>
    <col min="35" max="35" width="8.1640625" style="16" customWidth="1"/>
    <col min="36" max="36" width="1" style="16" customWidth="1"/>
    <col min="37" max="37" width="11.6640625" style="16" customWidth="1"/>
    <col min="38" max="38" width="1" style="16" customWidth="1"/>
    <col min="39" max="39" width="8.1640625" style="16" customWidth="1"/>
    <col min="40" max="40" width="1.1640625" style="16" customWidth="1"/>
    <col min="41" max="41" width="11.6640625" style="16" customWidth="1"/>
    <col min="42" max="42" width="1.1640625" style="16" customWidth="1"/>
    <col min="43" max="43" width="8.1640625" style="16" customWidth="1"/>
    <col min="44" max="44" width="1.1640625" style="16" customWidth="1"/>
    <col min="45" max="45" width="11.6640625" style="16" customWidth="1"/>
    <col min="46" max="46" width="1.1640625" style="16" customWidth="1"/>
    <col min="47" max="47" width="8.1640625" style="16" customWidth="1"/>
    <col min="48" max="48" width="1.1640625" style="16" customWidth="1"/>
    <col min="49" max="49" width="11.6640625" style="16" customWidth="1"/>
    <col min="50" max="50" width="1" style="16" customWidth="1"/>
    <col min="51" max="51" width="8.1640625" style="16" customWidth="1"/>
    <col min="52" max="52" width="0.6640625" style="16" customWidth="1"/>
    <col min="53" max="16384" width="21.5" style="16"/>
  </cols>
  <sheetData>
    <row r="1" spans="1:52" x14ac:dyDescent="0.2">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row>
    <row r="2" spans="1:52" s="15" customFormat="1" x14ac:dyDescent="0.2">
      <c r="A2" s="15" t="s">
        <v>21</v>
      </c>
      <c r="B2" s="13"/>
      <c r="C2" s="13"/>
      <c r="D2" s="13"/>
      <c r="E2" s="13"/>
      <c r="F2" s="13"/>
      <c r="G2" s="13"/>
      <c r="H2" s="13"/>
      <c r="I2" s="13"/>
      <c r="J2" s="13"/>
      <c r="K2" s="13"/>
      <c r="L2" s="13"/>
      <c r="M2" s="13"/>
      <c r="N2" s="13"/>
      <c r="O2" s="13"/>
      <c r="P2" s="13"/>
      <c r="Q2" s="13"/>
      <c r="R2" s="13"/>
      <c r="S2" s="13"/>
      <c r="T2" s="13"/>
      <c r="U2" s="13"/>
      <c r="V2" s="13"/>
      <c r="W2" s="13"/>
      <c r="X2" s="13"/>
      <c r="Y2" s="13"/>
      <c r="Z2" s="13"/>
      <c r="AA2" s="15" t="s">
        <v>21</v>
      </c>
      <c r="AB2" s="13"/>
      <c r="AC2" s="13"/>
      <c r="AD2" s="13"/>
      <c r="AE2" s="13"/>
      <c r="AF2" s="13"/>
      <c r="AG2" s="13"/>
      <c r="AH2" s="13"/>
      <c r="AI2" s="13"/>
      <c r="AJ2" s="13"/>
      <c r="AK2" s="13"/>
      <c r="AL2" s="13"/>
      <c r="AM2" s="13"/>
      <c r="AN2" s="13"/>
      <c r="AO2" s="13"/>
      <c r="AP2" s="13"/>
      <c r="AQ2" s="13"/>
      <c r="AR2" s="13"/>
      <c r="AS2" s="13"/>
      <c r="AT2" s="13"/>
      <c r="AU2" s="13"/>
      <c r="AV2" s="13"/>
      <c r="AW2" s="13"/>
      <c r="AX2" s="13"/>
      <c r="AY2" s="13"/>
      <c r="AZ2" s="13"/>
    </row>
    <row r="3" spans="1:52" s="15" customFormat="1" ht="10.5" customHeight="1" x14ac:dyDescent="0.2">
      <c r="A3" s="15" t="s">
        <v>8</v>
      </c>
      <c r="B3" s="13"/>
      <c r="C3" s="13"/>
      <c r="D3" s="13"/>
      <c r="E3" s="13"/>
      <c r="F3" s="13"/>
      <c r="G3" s="13"/>
      <c r="H3" s="13"/>
      <c r="I3" s="13"/>
      <c r="J3" s="13"/>
      <c r="K3" s="13"/>
      <c r="L3" s="13"/>
      <c r="M3" s="13"/>
      <c r="N3" s="13"/>
      <c r="O3" s="13"/>
      <c r="P3" s="13"/>
      <c r="Q3" s="13"/>
      <c r="R3" s="13"/>
      <c r="S3" s="13"/>
      <c r="T3" s="13"/>
      <c r="U3" s="13"/>
      <c r="V3" s="13"/>
      <c r="W3" s="13"/>
      <c r="X3" s="13"/>
      <c r="Y3" s="13"/>
      <c r="Z3" s="13"/>
      <c r="AA3" s="15" t="s">
        <v>55</v>
      </c>
      <c r="AB3" s="13"/>
      <c r="AC3" s="13"/>
      <c r="AD3" s="13"/>
      <c r="AE3" s="13"/>
      <c r="AF3" s="13"/>
      <c r="AG3" s="13"/>
      <c r="AH3" s="13"/>
      <c r="AI3" s="13"/>
      <c r="AJ3" s="13"/>
      <c r="AK3" s="13"/>
      <c r="AL3" s="13"/>
      <c r="AM3" s="13"/>
      <c r="AN3" s="13"/>
      <c r="AO3" s="13"/>
      <c r="AP3" s="13"/>
      <c r="AQ3" s="13"/>
      <c r="AR3" s="13"/>
      <c r="AS3" s="13"/>
      <c r="AT3" s="13"/>
      <c r="AU3" s="13"/>
      <c r="AV3" s="13"/>
      <c r="AW3" s="13"/>
      <c r="AX3" s="13"/>
      <c r="AY3" s="13"/>
      <c r="AZ3" s="13"/>
    </row>
    <row r="4" spans="1:52" s="15" customFormat="1" x14ac:dyDescent="0.2">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row>
    <row r="5" spans="1:52" s="15" customFormat="1" x14ac:dyDescent="0.2">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row>
    <row r="6" spans="1:52" s="15" customFormat="1" x14ac:dyDescent="0.2">
      <c r="A6" s="13"/>
      <c r="B6" s="13"/>
      <c r="C6" s="148">
        <v>2013</v>
      </c>
      <c r="D6" s="149"/>
      <c r="E6" s="149"/>
      <c r="F6" s="149"/>
      <c r="G6" s="149"/>
      <c r="H6" s="149"/>
      <c r="I6" s="149"/>
      <c r="J6" s="149"/>
      <c r="K6" s="159" t="s">
        <v>56</v>
      </c>
      <c r="L6" s="149"/>
      <c r="M6" s="149"/>
      <c r="N6" s="149"/>
      <c r="O6" s="149"/>
      <c r="P6" s="149"/>
      <c r="Q6" s="149"/>
      <c r="R6" s="13"/>
      <c r="S6" s="160">
        <v>2014</v>
      </c>
      <c r="T6" s="149"/>
      <c r="U6" s="149"/>
      <c r="V6" s="161"/>
      <c r="W6" s="162"/>
      <c r="X6" s="149"/>
      <c r="Y6" s="149"/>
      <c r="Z6" s="104"/>
      <c r="AA6" s="104"/>
      <c r="AB6" s="105"/>
      <c r="AC6" s="148">
        <v>2014</v>
      </c>
      <c r="AD6" s="148"/>
      <c r="AE6" s="148"/>
      <c r="AF6" s="148"/>
      <c r="AG6" s="148"/>
      <c r="AH6" s="148"/>
      <c r="AI6" s="148"/>
      <c r="AK6" s="160">
        <v>2015</v>
      </c>
      <c r="AL6" s="149"/>
      <c r="AM6" s="149"/>
      <c r="AN6" s="149"/>
      <c r="AO6" s="149"/>
      <c r="AP6" s="149"/>
      <c r="AQ6" s="149"/>
      <c r="AR6" s="160"/>
      <c r="AS6" s="160"/>
      <c r="AT6" s="160"/>
      <c r="AU6" s="160"/>
      <c r="AV6" s="149"/>
      <c r="AW6" s="162"/>
      <c r="AX6" s="149"/>
      <c r="AY6" s="149"/>
      <c r="AZ6" s="102"/>
    </row>
    <row r="7" spans="1:52" s="15" customFormat="1" x14ac:dyDescent="0.2">
      <c r="A7" s="98" t="s">
        <v>57</v>
      </c>
      <c r="B7" s="97"/>
      <c r="C7" s="159" t="s">
        <v>58</v>
      </c>
      <c r="D7" s="149"/>
      <c r="E7" s="149"/>
      <c r="F7" s="97"/>
      <c r="G7" s="159" t="s">
        <v>59</v>
      </c>
      <c r="H7" s="148"/>
      <c r="I7" s="148"/>
      <c r="J7" s="97"/>
      <c r="K7" s="159" t="s">
        <v>60</v>
      </c>
      <c r="L7" s="149"/>
      <c r="M7" s="149"/>
      <c r="N7" s="97"/>
      <c r="O7" s="159" t="s">
        <v>61</v>
      </c>
      <c r="P7" s="149"/>
      <c r="Q7" s="149"/>
      <c r="R7" s="13"/>
      <c r="S7" s="159" t="s">
        <v>58</v>
      </c>
      <c r="T7" s="149"/>
      <c r="U7" s="149"/>
      <c r="V7" s="13"/>
      <c r="W7" s="159" t="s">
        <v>59</v>
      </c>
      <c r="X7" s="149"/>
      <c r="Y7" s="149"/>
      <c r="Z7" s="97"/>
      <c r="AA7" s="106" t="s">
        <v>57</v>
      </c>
      <c r="AB7" s="97"/>
      <c r="AC7" s="159" t="s">
        <v>60</v>
      </c>
      <c r="AD7" s="149"/>
      <c r="AE7" s="149"/>
      <c r="AF7" s="103"/>
      <c r="AG7" s="163" t="s">
        <v>61</v>
      </c>
      <c r="AH7" s="164"/>
      <c r="AI7" s="164"/>
      <c r="AJ7" s="97"/>
      <c r="AK7" s="163" t="s">
        <v>58</v>
      </c>
      <c r="AL7" s="164"/>
      <c r="AM7" s="164"/>
      <c r="AN7" s="103"/>
      <c r="AO7" s="163" t="s">
        <v>59</v>
      </c>
      <c r="AP7" s="165"/>
      <c r="AQ7" s="165"/>
      <c r="AR7" s="103"/>
      <c r="AS7" s="163" t="s">
        <v>60</v>
      </c>
      <c r="AT7" s="165"/>
      <c r="AU7" s="165"/>
      <c r="AV7" s="103"/>
      <c r="AW7" s="163" t="s">
        <v>61</v>
      </c>
      <c r="AX7" s="164"/>
      <c r="AY7" s="164"/>
      <c r="AZ7" s="97"/>
    </row>
    <row r="8" spans="1:52" x14ac:dyDescent="0.2">
      <c r="A8" s="14"/>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row>
    <row r="9" spans="1:52" x14ac:dyDescent="0.2">
      <c r="A9" s="16" t="s">
        <v>62</v>
      </c>
      <c r="B9" s="18"/>
      <c r="C9" s="19" t="s">
        <v>63</v>
      </c>
      <c r="D9" s="18"/>
      <c r="E9" s="19" t="s">
        <v>63</v>
      </c>
      <c r="F9" s="18"/>
      <c r="G9" s="19" t="s">
        <v>63</v>
      </c>
      <c r="H9" s="18"/>
      <c r="I9" s="19" t="s">
        <v>63</v>
      </c>
      <c r="J9" s="18"/>
      <c r="K9" s="19" t="s">
        <v>63</v>
      </c>
      <c r="L9" s="18"/>
      <c r="M9" s="19" t="s">
        <v>63</v>
      </c>
      <c r="N9" s="18"/>
      <c r="O9" s="19" t="s">
        <v>63</v>
      </c>
      <c r="P9" s="18"/>
      <c r="Q9" s="19" t="s">
        <v>63</v>
      </c>
      <c r="R9" s="14"/>
      <c r="S9" s="19" t="s">
        <v>63</v>
      </c>
      <c r="T9" s="18"/>
      <c r="U9" s="19" t="s">
        <v>63</v>
      </c>
      <c r="V9" s="14"/>
      <c r="W9" s="19" t="s">
        <v>63</v>
      </c>
      <c r="X9" s="18"/>
      <c r="Y9" s="19" t="s">
        <v>63</v>
      </c>
      <c r="Z9" s="18"/>
      <c r="AA9" s="16" t="s">
        <v>62</v>
      </c>
      <c r="AB9" s="18"/>
      <c r="AC9" s="19" t="s">
        <v>63</v>
      </c>
      <c r="AD9" s="18"/>
      <c r="AE9" s="19" t="s">
        <v>63</v>
      </c>
      <c r="AF9" s="18"/>
      <c r="AG9" s="19" t="s">
        <v>63</v>
      </c>
      <c r="AH9" s="18"/>
      <c r="AI9" s="19" t="s">
        <v>63</v>
      </c>
      <c r="AJ9" s="18"/>
      <c r="AK9" s="19" t="s">
        <v>63</v>
      </c>
      <c r="AL9" s="18"/>
      <c r="AM9" s="19" t="s">
        <v>63</v>
      </c>
      <c r="AN9" s="18"/>
      <c r="AO9" s="19" t="s">
        <v>63</v>
      </c>
      <c r="AP9" s="18"/>
      <c r="AQ9" s="19" t="s">
        <v>63</v>
      </c>
      <c r="AR9" s="18"/>
      <c r="AS9" s="19" t="s">
        <v>63</v>
      </c>
      <c r="AT9" s="18"/>
      <c r="AU9" s="19" t="s">
        <v>63</v>
      </c>
      <c r="AV9" s="18"/>
      <c r="AW9" s="19" t="s">
        <v>63</v>
      </c>
      <c r="AX9" s="18"/>
      <c r="AY9" s="19" t="s">
        <v>63</v>
      </c>
      <c r="AZ9" s="18"/>
    </row>
    <row r="10" spans="1:52" x14ac:dyDescent="0.2">
      <c r="A10" s="16" t="s">
        <v>64</v>
      </c>
      <c r="B10" s="18"/>
      <c r="C10" s="20" t="s">
        <v>65</v>
      </c>
      <c r="D10" s="18"/>
      <c r="E10" s="20" t="s">
        <v>66</v>
      </c>
      <c r="F10" s="18"/>
      <c r="G10" s="20" t="s">
        <v>65</v>
      </c>
      <c r="H10" s="18"/>
      <c r="I10" s="20" t="s">
        <v>66</v>
      </c>
      <c r="J10" s="18"/>
      <c r="K10" s="20" t="s">
        <v>65</v>
      </c>
      <c r="L10" s="18"/>
      <c r="M10" s="20" t="s">
        <v>66</v>
      </c>
      <c r="N10" s="18"/>
      <c r="O10" s="20" t="s">
        <v>65</v>
      </c>
      <c r="P10" s="18"/>
      <c r="Q10" s="20" t="s">
        <v>66</v>
      </c>
      <c r="R10" s="14"/>
      <c r="S10" s="20" t="s">
        <v>65</v>
      </c>
      <c r="T10" s="18"/>
      <c r="U10" s="20" t="s">
        <v>66</v>
      </c>
      <c r="V10" s="14"/>
      <c r="W10" s="20" t="s">
        <v>65</v>
      </c>
      <c r="X10" s="18"/>
      <c r="Y10" s="20" t="s">
        <v>66</v>
      </c>
      <c r="Z10" s="18"/>
      <c r="AA10" s="16" t="s">
        <v>64</v>
      </c>
      <c r="AB10" s="18"/>
      <c r="AC10" s="20" t="s">
        <v>65</v>
      </c>
      <c r="AD10" s="18"/>
      <c r="AE10" s="20" t="s">
        <v>66</v>
      </c>
      <c r="AF10" s="18"/>
      <c r="AG10" s="20" t="s">
        <v>65</v>
      </c>
      <c r="AH10" s="18"/>
      <c r="AI10" s="20" t="s">
        <v>66</v>
      </c>
      <c r="AJ10" s="17"/>
      <c r="AK10" s="20" t="s">
        <v>65</v>
      </c>
      <c r="AL10" s="18"/>
      <c r="AM10" s="20" t="s">
        <v>66</v>
      </c>
      <c r="AN10" s="17"/>
      <c r="AO10" s="20" t="s">
        <v>65</v>
      </c>
      <c r="AP10" s="18"/>
      <c r="AQ10" s="20" t="s">
        <v>66</v>
      </c>
      <c r="AR10" s="18"/>
      <c r="AS10" s="20" t="s">
        <v>65</v>
      </c>
      <c r="AT10" s="18"/>
      <c r="AU10" s="20" t="s">
        <v>66</v>
      </c>
      <c r="AV10" s="18"/>
      <c r="AW10" s="20" t="s">
        <v>65</v>
      </c>
      <c r="AX10" s="18"/>
      <c r="AY10" s="20" t="s">
        <v>66</v>
      </c>
      <c r="AZ10" s="18"/>
    </row>
    <row r="11" spans="1:52" ht="22.5" x14ac:dyDescent="0.2">
      <c r="A11" s="16" t="s">
        <v>67</v>
      </c>
      <c r="B11" s="14"/>
      <c r="C11" s="21">
        <v>40967</v>
      </c>
      <c r="D11" s="14"/>
      <c r="E11" s="22">
        <v>7.0000000000000001E-3</v>
      </c>
      <c r="F11" s="14"/>
      <c r="G11" s="21">
        <v>42772</v>
      </c>
      <c r="H11" s="14"/>
      <c r="I11" s="22">
        <v>6.4000000000000003E-3</v>
      </c>
      <c r="J11" s="14"/>
      <c r="K11" s="21">
        <v>41597</v>
      </c>
      <c r="L11" s="14"/>
      <c r="M11" s="22">
        <v>6.6E-3</v>
      </c>
      <c r="N11" s="14"/>
      <c r="O11" s="21">
        <v>39563</v>
      </c>
      <c r="P11" s="14"/>
      <c r="Q11" s="22">
        <v>7.1000000000000004E-3</v>
      </c>
      <c r="R11" s="14"/>
      <c r="S11" s="21">
        <v>41617</v>
      </c>
      <c r="T11" s="14"/>
      <c r="U11" s="22">
        <v>7.1000000000000004E-3</v>
      </c>
      <c r="V11" s="14"/>
      <c r="W11" s="23">
        <v>41424</v>
      </c>
      <c r="X11" s="14"/>
      <c r="Y11" s="22">
        <v>7.4000000000000003E-3</v>
      </c>
      <c r="Z11" s="24"/>
      <c r="AA11" s="16" t="s">
        <v>67</v>
      </c>
      <c r="AB11" s="24"/>
      <c r="AC11" s="21">
        <v>34882</v>
      </c>
      <c r="AD11" s="24"/>
      <c r="AE11" s="22">
        <v>6.6E-3</v>
      </c>
      <c r="AF11" s="24"/>
      <c r="AG11" s="21">
        <v>24623</v>
      </c>
      <c r="AH11" s="21"/>
      <c r="AI11" s="22">
        <v>4.8999999999999998E-3</v>
      </c>
      <c r="AJ11" s="21"/>
      <c r="AK11" s="21">
        <v>22071</v>
      </c>
      <c r="AL11" s="21"/>
      <c r="AM11" s="22">
        <v>5.5999999999999999E-3</v>
      </c>
      <c r="AN11" s="21"/>
      <c r="AO11" s="21">
        <v>20235</v>
      </c>
      <c r="AP11" s="21"/>
      <c r="AQ11" s="22">
        <v>5.5999999999999999E-3</v>
      </c>
      <c r="AR11" s="21"/>
      <c r="AS11" s="21">
        <v>20549</v>
      </c>
      <c r="AT11" s="21"/>
      <c r="AU11" s="22">
        <v>4.4999999999999997E-3</v>
      </c>
      <c r="AV11" s="21"/>
      <c r="AW11" s="21">
        <v>19301</v>
      </c>
      <c r="AX11" s="21"/>
      <c r="AY11" s="22">
        <v>4.4999999999999997E-3</v>
      </c>
      <c r="AZ11" s="24"/>
    </row>
    <row r="12" spans="1:52" ht="22.5" x14ac:dyDescent="0.2">
      <c r="A12" s="16" t="s">
        <v>68</v>
      </c>
      <c r="B12" s="14"/>
      <c r="C12" s="25">
        <v>63240</v>
      </c>
      <c r="D12" s="14"/>
      <c r="E12" s="22">
        <v>2E-3</v>
      </c>
      <c r="F12" s="14"/>
      <c r="G12" s="25">
        <v>55911</v>
      </c>
      <c r="H12" s="14"/>
      <c r="I12" s="22">
        <v>2.2000000000000001E-3</v>
      </c>
      <c r="J12" s="14"/>
      <c r="K12" s="25">
        <v>65704</v>
      </c>
      <c r="L12" s="14"/>
      <c r="M12" s="22">
        <v>2.3E-3</v>
      </c>
      <c r="N12" s="14"/>
      <c r="O12" s="25">
        <v>83232</v>
      </c>
      <c r="P12" s="14"/>
      <c r="Q12" s="22">
        <v>2.3E-3</v>
      </c>
      <c r="R12" s="14"/>
      <c r="S12" s="25">
        <v>74399</v>
      </c>
      <c r="T12" s="14"/>
      <c r="U12" s="22">
        <v>2.5000000000000001E-3</v>
      </c>
      <c r="V12" s="14"/>
      <c r="W12" s="25">
        <v>85546</v>
      </c>
      <c r="X12" s="14"/>
      <c r="Y12" s="22">
        <v>2.5999999999999999E-3</v>
      </c>
      <c r="Z12" s="24"/>
      <c r="AA12" s="16" t="s">
        <v>68</v>
      </c>
      <c r="AB12" s="24"/>
      <c r="AC12" s="26">
        <v>88713</v>
      </c>
      <c r="AD12" s="24"/>
      <c r="AE12" s="22">
        <v>2.3E-3</v>
      </c>
      <c r="AF12" s="24"/>
      <c r="AG12" s="25">
        <v>97440</v>
      </c>
      <c r="AH12" s="25"/>
      <c r="AI12" s="22">
        <v>2.2000000000000001E-3</v>
      </c>
      <c r="AJ12" s="25"/>
      <c r="AK12" s="25">
        <v>81160</v>
      </c>
      <c r="AL12" s="25"/>
      <c r="AM12" s="22">
        <v>2.3E-3</v>
      </c>
      <c r="AN12" s="25"/>
      <c r="AO12" s="25">
        <v>81846</v>
      </c>
      <c r="AP12" s="25"/>
      <c r="AQ12" s="22">
        <v>2.0999999999999999E-3</v>
      </c>
      <c r="AR12" s="25"/>
      <c r="AS12" s="25">
        <v>84175</v>
      </c>
      <c r="AT12" s="25"/>
      <c r="AU12" s="22">
        <v>2E-3</v>
      </c>
      <c r="AV12" s="25"/>
      <c r="AW12" s="25">
        <v>84880</v>
      </c>
      <c r="AX12" s="25"/>
      <c r="AY12" s="22">
        <v>1.8E-3</v>
      </c>
      <c r="AZ12" s="24"/>
    </row>
    <row r="13" spans="1:52" ht="22.5" x14ac:dyDescent="0.2">
      <c r="A13" s="16" t="s">
        <v>69</v>
      </c>
      <c r="B13" s="14"/>
      <c r="C13" s="25">
        <v>7478</v>
      </c>
      <c r="D13" s="14"/>
      <c r="E13" s="22">
        <v>5.4000000000000003E-3</v>
      </c>
      <c r="F13" s="14"/>
      <c r="G13" s="25">
        <v>7878</v>
      </c>
      <c r="H13" s="14"/>
      <c r="I13" s="22">
        <v>5.1999999999999998E-3</v>
      </c>
      <c r="J13" s="14"/>
      <c r="K13" s="25">
        <v>8864</v>
      </c>
      <c r="L13" s="14"/>
      <c r="M13" s="22">
        <v>5.5999999999999999E-3</v>
      </c>
      <c r="N13" s="14"/>
      <c r="O13" s="25">
        <v>9403</v>
      </c>
      <c r="P13" s="14"/>
      <c r="Q13" s="22">
        <v>6.1000000000000004E-3</v>
      </c>
      <c r="R13" s="14"/>
      <c r="S13" s="25">
        <v>11118</v>
      </c>
      <c r="T13" s="14"/>
      <c r="U13" s="22">
        <v>6.1000000000000004E-3</v>
      </c>
      <c r="V13" s="14"/>
      <c r="W13" s="25">
        <v>13387</v>
      </c>
      <c r="X13" s="14"/>
      <c r="Y13" s="22">
        <v>5.7999999999999996E-3</v>
      </c>
      <c r="Z13" s="24"/>
      <c r="AA13" s="16" t="s">
        <v>69</v>
      </c>
      <c r="AB13" s="24"/>
      <c r="AC13" s="26">
        <v>15683</v>
      </c>
      <c r="AD13" s="24"/>
      <c r="AE13" s="22">
        <v>6.1000000000000004E-3</v>
      </c>
      <c r="AF13" s="24"/>
      <c r="AG13" s="25">
        <v>18536</v>
      </c>
      <c r="AH13" s="25"/>
      <c r="AI13" s="22">
        <v>5.5999999999999999E-3</v>
      </c>
      <c r="AJ13" s="25"/>
      <c r="AK13" s="25">
        <v>20416</v>
      </c>
      <c r="AL13" s="25"/>
      <c r="AM13" s="22">
        <v>5.8999999999999999E-3</v>
      </c>
      <c r="AN13" s="25"/>
      <c r="AO13" s="25">
        <v>23545</v>
      </c>
      <c r="AP13" s="25"/>
      <c r="AQ13" s="22">
        <v>6.1000000000000004E-3</v>
      </c>
      <c r="AR13" s="25"/>
      <c r="AS13" s="25">
        <v>25366</v>
      </c>
      <c r="AT13" s="25"/>
      <c r="AU13" s="22">
        <v>6.1000000000000004E-3</v>
      </c>
      <c r="AV13" s="25"/>
      <c r="AW13" s="25">
        <v>24147</v>
      </c>
      <c r="AX13" s="25"/>
      <c r="AY13" s="22">
        <v>6.8999999999999999E-3</v>
      </c>
      <c r="AZ13" s="24"/>
    </row>
    <row r="14" spans="1:52" x14ac:dyDescent="0.2">
      <c r="A14" s="16" t="s">
        <v>70</v>
      </c>
      <c r="B14" s="14"/>
      <c r="C14" s="25">
        <v>13346</v>
      </c>
      <c r="D14" s="14"/>
      <c r="E14" s="22">
        <v>1.17E-2</v>
      </c>
      <c r="F14" s="14"/>
      <c r="G14" s="25">
        <v>13906</v>
      </c>
      <c r="H14" s="14"/>
      <c r="I14" s="22">
        <v>1.14E-2</v>
      </c>
      <c r="J14" s="14"/>
      <c r="K14" s="25">
        <v>14653</v>
      </c>
      <c r="L14" s="14"/>
      <c r="M14" s="22">
        <v>1.0999999999999999E-2</v>
      </c>
      <c r="N14" s="14"/>
      <c r="O14" s="25">
        <v>15224</v>
      </c>
      <c r="P14" s="14"/>
      <c r="Q14" s="22">
        <v>1.0800000000000001E-2</v>
      </c>
      <c r="R14" s="14"/>
      <c r="S14" s="25">
        <v>15840</v>
      </c>
      <c r="T14" s="14"/>
      <c r="U14" s="22">
        <v>1.0699999999999999E-2</v>
      </c>
      <c r="V14" s="14"/>
      <c r="W14" s="25">
        <v>17050</v>
      </c>
      <c r="X14" s="14"/>
      <c r="Y14" s="22">
        <v>1.0500000000000001E-2</v>
      </c>
      <c r="Z14" s="24"/>
      <c r="AA14" s="16" t="s">
        <v>70</v>
      </c>
      <c r="AB14" s="24"/>
      <c r="AC14" s="26">
        <v>18108</v>
      </c>
      <c r="AD14" s="24"/>
      <c r="AE14" s="22">
        <v>1.04E-2</v>
      </c>
      <c r="AF14" s="24"/>
      <c r="AG14" s="25">
        <v>18897</v>
      </c>
      <c r="AH14" s="25"/>
      <c r="AI14" s="22">
        <v>1.01E-2</v>
      </c>
      <c r="AJ14" s="25"/>
      <c r="AK14" s="25">
        <v>20051</v>
      </c>
      <c r="AL14" s="25"/>
      <c r="AM14" s="22">
        <v>0.01</v>
      </c>
      <c r="AN14" s="25"/>
      <c r="AO14" s="25">
        <v>20467</v>
      </c>
      <c r="AP14" s="25"/>
      <c r="AQ14" s="22">
        <v>1.01E-2</v>
      </c>
      <c r="AR14" s="25"/>
      <c r="AS14" s="25">
        <v>19839</v>
      </c>
      <c r="AT14" s="25"/>
      <c r="AU14" s="22">
        <v>1.0500000000000001E-2</v>
      </c>
      <c r="AV14" s="25"/>
      <c r="AW14" s="25">
        <v>19321</v>
      </c>
      <c r="AX14" s="25"/>
      <c r="AY14" s="22">
        <v>1.09E-2</v>
      </c>
      <c r="AZ14" s="24"/>
    </row>
    <row r="15" spans="1:52" x14ac:dyDescent="0.2">
      <c r="A15" s="16" t="s">
        <v>71</v>
      </c>
      <c r="B15" s="14"/>
      <c r="C15" s="27"/>
      <c r="D15" s="14"/>
      <c r="E15" s="24"/>
      <c r="F15" s="14"/>
      <c r="G15" s="27"/>
      <c r="H15" s="14"/>
      <c r="I15" s="24"/>
      <c r="J15" s="14"/>
      <c r="K15" s="27"/>
      <c r="L15" s="14"/>
      <c r="M15" s="24"/>
      <c r="N15" s="14"/>
      <c r="O15" s="27"/>
      <c r="P15" s="14"/>
      <c r="Q15" s="24"/>
      <c r="R15" s="14"/>
      <c r="S15" s="27"/>
      <c r="T15" s="14"/>
      <c r="U15" s="24"/>
      <c r="V15" s="14"/>
      <c r="W15" s="27"/>
      <c r="X15" s="14"/>
      <c r="Y15" s="24"/>
      <c r="Z15" s="24"/>
      <c r="AA15" s="16" t="s">
        <v>71</v>
      </c>
      <c r="AB15" s="24"/>
      <c r="AC15" s="28"/>
      <c r="AD15" s="24"/>
      <c r="AE15" s="24"/>
      <c r="AF15" s="24"/>
      <c r="AG15" s="28"/>
      <c r="AH15" s="24"/>
      <c r="AI15" s="24"/>
      <c r="AJ15" s="28"/>
      <c r="AK15" s="28"/>
      <c r="AL15" s="24"/>
      <c r="AM15" s="24"/>
      <c r="AN15" s="28"/>
      <c r="AO15" s="28"/>
      <c r="AP15" s="24"/>
      <c r="AQ15" s="24"/>
      <c r="AR15" s="28"/>
      <c r="AS15" s="28"/>
      <c r="AT15" s="24"/>
      <c r="AU15" s="24"/>
      <c r="AV15" s="28"/>
      <c r="AW15" s="28"/>
      <c r="AX15" s="24"/>
      <c r="AY15" s="24"/>
      <c r="AZ15" s="24"/>
    </row>
    <row r="16" spans="1:52" x14ac:dyDescent="0.2">
      <c r="A16" s="16" t="s">
        <v>72</v>
      </c>
      <c r="B16" s="14"/>
      <c r="C16" s="25">
        <v>21358</v>
      </c>
      <c r="D16" s="14"/>
      <c r="E16" s="22">
        <v>2.3800000000000002E-2</v>
      </c>
      <c r="F16" s="14"/>
      <c r="G16" s="25">
        <v>21689</v>
      </c>
      <c r="H16" s="14"/>
      <c r="I16" s="22">
        <v>2.4E-2</v>
      </c>
      <c r="J16" s="14"/>
      <c r="K16" s="25">
        <v>21378</v>
      </c>
      <c r="L16" s="14"/>
      <c r="M16" s="22">
        <v>2.4E-2</v>
      </c>
      <c r="N16" s="14"/>
      <c r="O16" s="25">
        <v>22538</v>
      </c>
      <c r="P16" s="14"/>
      <c r="Q16" s="22">
        <v>2.2800000000000001E-2</v>
      </c>
      <c r="R16" s="14"/>
      <c r="S16" s="25">
        <v>22002</v>
      </c>
      <c r="T16" s="14"/>
      <c r="U16" s="22">
        <v>2.3099999999999999E-2</v>
      </c>
      <c r="V16" s="14"/>
      <c r="W16" s="25">
        <v>22566</v>
      </c>
      <c r="X16" s="14"/>
      <c r="Y16" s="22">
        <v>2.3E-2</v>
      </c>
      <c r="Z16" s="24"/>
      <c r="AA16" s="16" t="s">
        <v>72</v>
      </c>
      <c r="AB16" s="24"/>
      <c r="AC16" s="26">
        <v>23826</v>
      </c>
      <c r="AD16" s="24"/>
      <c r="AE16" s="22">
        <v>2.1999999999999999E-2</v>
      </c>
      <c r="AF16" s="24"/>
      <c r="AG16" s="25">
        <v>25103</v>
      </c>
      <c r="AH16" s="27"/>
      <c r="AI16" s="22">
        <v>2.1999999999999999E-2</v>
      </c>
      <c r="AJ16" s="25"/>
      <c r="AK16" s="25">
        <v>25256</v>
      </c>
      <c r="AL16" s="27"/>
      <c r="AM16" s="22">
        <v>2.1399999999999999E-2</v>
      </c>
      <c r="AN16" s="25"/>
      <c r="AO16" s="25">
        <v>26716</v>
      </c>
      <c r="AP16" s="27"/>
      <c r="AQ16" s="22">
        <v>2.06E-2</v>
      </c>
      <c r="AR16" s="25"/>
      <c r="AS16" s="25">
        <v>27411</v>
      </c>
      <c r="AT16" s="27"/>
      <c r="AU16" s="22">
        <v>2.1499999999999998E-2</v>
      </c>
      <c r="AV16" s="25"/>
      <c r="AW16" s="25">
        <v>27751</v>
      </c>
      <c r="AX16" s="27"/>
      <c r="AY16" s="22">
        <v>2.06E-2</v>
      </c>
      <c r="AZ16" s="24"/>
    </row>
    <row r="17" spans="1:52" x14ac:dyDescent="0.2">
      <c r="A17" s="16" t="s">
        <v>73</v>
      </c>
      <c r="B17" s="14"/>
      <c r="C17" s="29">
        <v>11575</v>
      </c>
      <c r="D17" s="14"/>
      <c r="E17" s="22">
        <v>1.3599999999999999E-2</v>
      </c>
      <c r="F17" s="14"/>
      <c r="G17" s="29">
        <v>12318</v>
      </c>
      <c r="H17" s="14"/>
      <c r="I17" s="22">
        <v>1.32E-2</v>
      </c>
      <c r="J17" s="14"/>
      <c r="K17" s="29">
        <v>12225</v>
      </c>
      <c r="L17" s="14"/>
      <c r="M17" s="22">
        <v>1.3100000000000001E-2</v>
      </c>
      <c r="N17" s="14"/>
      <c r="O17" s="29">
        <v>13006</v>
      </c>
      <c r="P17" s="14"/>
      <c r="Q17" s="22">
        <v>1.2200000000000001E-2</v>
      </c>
      <c r="R17" s="14"/>
      <c r="S17" s="29">
        <v>13805</v>
      </c>
      <c r="T17" s="14"/>
      <c r="U17" s="22">
        <v>1.26E-2</v>
      </c>
      <c r="V17" s="14"/>
      <c r="W17" s="29">
        <v>13833</v>
      </c>
      <c r="X17" s="14"/>
      <c r="Y17" s="22">
        <v>1.34E-2</v>
      </c>
      <c r="Z17" s="24"/>
      <c r="AA17" s="16" t="s">
        <v>73</v>
      </c>
      <c r="AB17" s="24"/>
      <c r="AC17" s="30">
        <v>12901</v>
      </c>
      <c r="AD17" s="24"/>
      <c r="AE17" s="22">
        <v>1.2999999999999999E-2</v>
      </c>
      <c r="AF17" s="24"/>
      <c r="AG17" s="29">
        <v>12844</v>
      </c>
      <c r="AH17" s="25"/>
      <c r="AI17" s="22">
        <v>1.21E-2</v>
      </c>
      <c r="AJ17" s="29"/>
      <c r="AK17" s="29">
        <v>12628</v>
      </c>
      <c r="AL17" s="25"/>
      <c r="AM17" s="22">
        <v>1.24E-2</v>
      </c>
      <c r="AN17" s="29"/>
      <c r="AO17" s="29">
        <v>13893</v>
      </c>
      <c r="AP17" s="25"/>
      <c r="AQ17" s="22">
        <v>1.1900000000000001E-2</v>
      </c>
      <c r="AR17" s="25"/>
      <c r="AS17" s="29">
        <v>14407</v>
      </c>
      <c r="AT17" s="25"/>
      <c r="AU17" s="22">
        <v>1.1299999999999999E-2</v>
      </c>
      <c r="AV17" s="25"/>
      <c r="AW17" s="29">
        <v>14892</v>
      </c>
      <c r="AX17" s="25"/>
      <c r="AY17" s="22">
        <v>1.17E-2</v>
      </c>
      <c r="AZ17" s="24"/>
    </row>
    <row r="18" spans="1:52" x14ac:dyDescent="0.2">
      <c r="A18" s="16" t="s">
        <v>74</v>
      </c>
      <c r="B18" s="14"/>
      <c r="C18" s="25">
        <v>32933</v>
      </c>
      <c r="D18" s="14"/>
      <c r="E18" s="22">
        <v>2.0199999999999999E-2</v>
      </c>
      <c r="F18" s="14"/>
      <c r="G18" s="25">
        <v>34007</v>
      </c>
      <c r="H18" s="14"/>
      <c r="I18" s="22">
        <v>2.01E-2</v>
      </c>
      <c r="J18" s="14"/>
      <c r="K18" s="25">
        <v>33603</v>
      </c>
      <c r="L18" s="14"/>
      <c r="M18" s="22">
        <v>2.01E-2</v>
      </c>
      <c r="N18" s="14"/>
      <c r="O18" s="25">
        <v>35544</v>
      </c>
      <c r="P18" s="14"/>
      <c r="Q18" s="22">
        <v>1.89E-2</v>
      </c>
      <c r="R18" s="14"/>
      <c r="S18" s="25">
        <v>35807</v>
      </c>
      <c r="T18" s="14"/>
      <c r="U18" s="22">
        <v>1.9E-2</v>
      </c>
      <c r="V18" s="14"/>
      <c r="W18" s="25">
        <v>36399</v>
      </c>
      <c r="X18" s="14"/>
      <c r="Y18" s="22">
        <v>1.9400000000000001E-2</v>
      </c>
      <c r="Z18" s="24"/>
      <c r="AA18" s="16" t="s">
        <v>74</v>
      </c>
      <c r="AB18" s="24"/>
      <c r="AC18" s="26">
        <v>36727</v>
      </c>
      <c r="AD18" s="24"/>
      <c r="AE18" s="22">
        <v>1.8800000000000001E-2</v>
      </c>
      <c r="AF18" s="24"/>
      <c r="AG18" s="31">
        <v>37947</v>
      </c>
      <c r="AH18" s="25"/>
      <c r="AI18" s="22">
        <v>1.8599999999999998E-2</v>
      </c>
      <c r="AJ18" s="31"/>
      <c r="AK18" s="31">
        <v>37884</v>
      </c>
      <c r="AL18" s="25"/>
      <c r="AM18" s="22">
        <v>1.84E-2</v>
      </c>
      <c r="AN18" s="31"/>
      <c r="AO18" s="31">
        <v>40609</v>
      </c>
      <c r="AP18" s="25"/>
      <c r="AQ18" s="22">
        <v>1.77E-2</v>
      </c>
      <c r="AR18" s="25"/>
      <c r="AS18" s="31">
        <v>41818</v>
      </c>
      <c r="AT18" s="25"/>
      <c r="AU18" s="22">
        <v>1.7999999999999999E-2</v>
      </c>
      <c r="AV18" s="25"/>
      <c r="AW18" s="31">
        <v>42643</v>
      </c>
      <c r="AX18" s="25"/>
      <c r="AY18" s="22">
        <v>1.7500000000000002E-2</v>
      </c>
      <c r="AZ18" s="24"/>
    </row>
    <row r="19" spans="1:52" x14ac:dyDescent="0.2">
      <c r="A19" s="16" t="s">
        <v>75</v>
      </c>
      <c r="B19" s="14"/>
      <c r="C19" s="27"/>
      <c r="D19" s="14"/>
      <c r="E19" s="24"/>
      <c r="F19" s="14"/>
      <c r="G19" s="27"/>
      <c r="H19" s="14"/>
      <c r="I19" s="24"/>
      <c r="J19" s="14"/>
      <c r="K19" s="27"/>
      <c r="L19" s="14"/>
      <c r="M19" s="24"/>
      <c r="N19" s="14"/>
      <c r="O19" s="27"/>
      <c r="P19" s="14"/>
      <c r="Q19" s="24"/>
      <c r="R19" s="14"/>
      <c r="S19" s="27"/>
      <c r="T19" s="14"/>
      <c r="U19" s="24"/>
      <c r="V19" s="14"/>
      <c r="W19" s="27"/>
      <c r="X19" s="14"/>
      <c r="Y19" s="24"/>
      <c r="Z19" s="24"/>
      <c r="AA19" s="16" t="s">
        <v>75</v>
      </c>
      <c r="AB19" s="24"/>
      <c r="AC19" s="28"/>
      <c r="AD19" s="24"/>
      <c r="AE19" s="24"/>
      <c r="AF19" s="24"/>
      <c r="AG19" s="28"/>
      <c r="AH19" s="24"/>
      <c r="AI19" s="24"/>
      <c r="AJ19" s="28"/>
      <c r="AK19" s="28"/>
      <c r="AL19" s="24"/>
      <c r="AM19" s="24"/>
      <c r="AN19" s="28"/>
      <c r="AO19" s="28"/>
      <c r="AP19" s="24"/>
      <c r="AQ19" s="24"/>
      <c r="AR19" s="28"/>
      <c r="AS19" s="28"/>
      <c r="AT19" s="24"/>
      <c r="AU19" s="24"/>
      <c r="AV19" s="28"/>
      <c r="AW19" s="28"/>
      <c r="AX19" s="24"/>
      <c r="AY19" s="24"/>
      <c r="AZ19" s="24"/>
    </row>
    <row r="20" spans="1:52" x14ac:dyDescent="0.2">
      <c r="A20" s="16" t="s">
        <v>76</v>
      </c>
      <c r="B20" s="14"/>
      <c r="C20" s="25">
        <v>18814</v>
      </c>
      <c r="D20" s="14"/>
      <c r="E20" s="22">
        <v>1.54E-2</v>
      </c>
      <c r="F20" s="14"/>
      <c r="G20" s="25">
        <v>19887</v>
      </c>
      <c r="H20" s="14"/>
      <c r="I20" s="22">
        <v>1.6199999999999999E-2</v>
      </c>
      <c r="J20" s="14"/>
      <c r="K20" s="25">
        <v>16540</v>
      </c>
      <c r="L20" s="14"/>
      <c r="M20" s="22">
        <v>1.7600000000000001E-2</v>
      </c>
      <c r="N20" s="14"/>
      <c r="O20" s="25">
        <v>13418</v>
      </c>
      <c r="P20" s="14"/>
      <c r="Q20" s="22">
        <v>1.9599999999999999E-2</v>
      </c>
      <c r="R20" s="14"/>
      <c r="S20" s="25">
        <v>17213</v>
      </c>
      <c r="T20" s="14"/>
      <c r="U20" s="22">
        <v>1.61E-2</v>
      </c>
      <c r="V20" s="14"/>
      <c r="W20" s="25">
        <v>17462</v>
      </c>
      <c r="X20" s="14"/>
      <c r="Y20" s="22">
        <v>1.6299999999999999E-2</v>
      </c>
      <c r="Z20" s="24"/>
      <c r="AA20" s="16" t="s">
        <v>76</v>
      </c>
      <c r="AB20" s="24"/>
      <c r="AC20" s="26">
        <v>23067</v>
      </c>
      <c r="AD20" s="24"/>
      <c r="AE20" s="22">
        <v>1.38E-2</v>
      </c>
      <c r="AF20" s="24"/>
      <c r="AG20" s="25">
        <v>24331</v>
      </c>
      <c r="AH20" s="25"/>
      <c r="AI20" s="22">
        <v>1.4800000000000001E-2</v>
      </c>
      <c r="AJ20" s="25"/>
      <c r="AK20" s="25">
        <v>27454</v>
      </c>
      <c r="AL20" s="25"/>
      <c r="AM20" s="22">
        <v>1.38E-2</v>
      </c>
      <c r="AN20" s="25"/>
      <c r="AO20" s="25">
        <v>28331</v>
      </c>
      <c r="AP20" s="25"/>
      <c r="AQ20" s="22">
        <v>1.4200000000000001E-2</v>
      </c>
      <c r="AR20" s="25"/>
      <c r="AS20" s="25">
        <v>23935</v>
      </c>
      <c r="AT20" s="25"/>
      <c r="AU20" s="22">
        <v>1.52E-2</v>
      </c>
      <c r="AV20" s="25"/>
      <c r="AW20" s="25">
        <v>23955</v>
      </c>
      <c r="AX20" s="25"/>
      <c r="AY20" s="22">
        <v>1.5299999999999999E-2</v>
      </c>
      <c r="AZ20" s="24"/>
    </row>
    <row r="21" spans="1:52" x14ac:dyDescent="0.2">
      <c r="A21" s="16" t="s">
        <v>77</v>
      </c>
      <c r="B21" s="14"/>
      <c r="C21" s="25">
        <v>42397</v>
      </c>
      <c r="D21" s="14"/>
      <c r="E21" s="22">
        <v>1.8499999999999999E-2</v>
      </c>
      <c r="F21" s="14"/>
      <c r="G21" s="25">
        <v>47631</v>
      </c>
      <c r="H21" s="14"/>
      <c r="I21" s="22">
        <v>1.7999999999999999E-2</v>
      </c>
      <c r="J21" s="14"/>
      <c r="K21" s="25">
        <v>45745</v>
      </c>
      <c r="L21" s="14"/>
      <c r="M21" s="22">
        <v>2.0199999999999999E-2</v>
      </c>
      <c r="N21" s="14"/>
      <c r="O21" s="25">
        <v>43465</v>
      </c>
      <c r="P21" s="14"/>
      <c r="Q21" s="22">
        <v>0.02</v>
      </c>
      <c r="R21" s="14"/>
      <c r="S21" s="25">
        <v>42710</v>
      </c>
      <c r="T21" s="14"/>
      <c r="U21" s="22">
        <v>1.8700000000000001E-2</v>
      </c>
      <c r="V21" s="14"/>
      <c r="W21" s="25">
        <v>43167</v>
      </c>
      <c r="X21" s="14"/>
      <c r="Y21" s="22">
        <v>1.67E-2</v>
      </c>
      <c r="Z21" s="24"/>
      <c r="AA21" s="16" t="s">
        <v>77</v>
      </c>
      <c r="AB21" s="24"/>
      <c r="AC21" s="26">
        <v>46186</v>
      </c>
      <c r="AD21" s="24"/>
      <c r="AE21" s="22">
        <v>1.67E-2</v>
      </c>
      <c r="AF21" s="24"/>
      <c r="AG21" s="25">
        <v>49106</v>
      </c>
      <c r="AH21" s="25"/>
      <c r="AI21" s="22">
        <v>1.7000000000000001E-2</v>
      </c>
      <c r="AJ21" s="25"/>
      <c r="AK21" s="25">
        <v>52744</v>
      </c>
      <c r="AL21" s="25"/>
      <c r="AM21" s="22">
        <v>1.6799999999999999E-2</v>
      </c>
      <c r="AN21" s="25"/>
      <c r="AO21" s="25">
        <v>56332</v>
      </c>
      <c r="AP21" s="25"/>
      <c r="AQ21" s="22">
        <v>1.77E-2</v>
      </c>
      <c r="AR21" s="25"/>
      <c r="AS21" s="25">
        <v>55624</v>
      </c>
      <c r="AT21" s="25"/>
      <c r="AU21" s="22">
        <v>1.7600000000000001E-2</v>
      </c>
      <c r="AV21" s="25"/>
      <c r="AW21" s="25">
        <v>55441</v>
      </c>
      <c r="AX21" s="25"/>
      <c r="AY21" s="22">
        <v>1.8100000000000002E-2</v>
      </c>
      <c r="AZ21" s="24"/>
    </row>
    <row r="22" spans="1:52" x14ac:dyDescent="0.2">
      <c r="A22" s="16" t="s">
        <v>78</v>
      </c>
      <c r="B22" s="14"/>
      <c r="C22" s="25">
        <v>6194</v>
      </c>
      <c r="D22" s="14"/>
      <c r="E22" s="22">
        <v>2.3800000000000002E-2</v>
      </c>
      <c r="F22" s="14"/>
      <c r="G22" s="25">
        <v>6377</v>
      </c>
      <c r="H22" s="14"/>
      <c r="I22" s="22">
        <v>2.2599999999999999E-2</v>
      </c>
      <c r="J22" s="14"/>
      <c r="K22" s="25">
        <v>6518</v>
      </c>
      <c r="L22" s="14"/>
      <c r="M22" s="22">
        <v>2.47E-2</v>
      </c>
      <c r="N22" s="14"/>
      <c r="O22" s="25">
        <v>6757</v>
      </c>
      <c r="P22" s="14"/>
      <c r="Q22" s="22">
        <v>2.76E-2</v>
      </c>
      <c r="R22" s="14"/>
      <c r="S22" s="25">
        <v>6691</v>
      </c>
      <c r="T22" s="14"/>
      <c r="U22" s="22">
        <v>2.5000000000000001E-2</v>
      </c>
      <c r="V22" s="14"/>
      <c r="W22" s="25">
        <v>6473</v>
      </c>
      <c r="X22" s="14"/>
      <c r="Y22" s="22">
        <v>2.58E-2</v>
      </c>
      <c r="Z22" s="24"/>
      <c r="AA22" s="16" t="s">
        <v>78</v>
      </c>
      <c r="AB22" s="24"/>
      <c r="AC22" s="26">
        <v>5830</v>
      </c>
      <c r="AD22" s="24"/>
      <c r="AE22" s="22">
        <v>2.5399999999999999E-2</v>
      </c>
      <c r="AF22" s="24"/>
      <c r="AG22" s="25">
        <v>5305</v>
      </c>
      <c r="AH22" s="25"/>
      <c r="AI22" s="22">
        <v>2.6100000000000002E-2</v>
      </c>
      <c r="AJ22" s="25"/>
      <c r="AK22" s="25">
        <v>5213</v>
      </c>
      <c r="AL22" s="25"/>
      <c r="AM22" s="22">
        <v>2.64E-2</v>
      </c>
      <c r="AN22" s="25"/>
      <c r="AO22" s="25">
        <v>5021</v>
      </c>
      <c r="AP22" s="25"/>
      <c r="AQ22" s="22">
        <v>2.6700000000000002E-2</v>
      </c>
      <c r="AR22" s="25"/>
      <c r="AS22" s="25">
        <v>4465</v>
      </c>
      <c r="AT22" s="25"/>
      <c r="AU22" s="22">
        <v>2.81E-2</v>
      </c>
      <c r="AV22" s="25"/>
      <c r="AW22" s="25">
        <v>4164</v>
      </c>
      <c r="AX22" s="25"/>
      <c r="AY22" s="22">
        <v>2.8000000000000001E-2</v>
      </c>
      <c r="AZ22" s="24"/>
    </row>
    <row r="23" spans="1:52" x14ac:dyDescent="0.2">
      <c r="A23" s="16" t="s">
        <v>79</v>
      </c>
      <c r="B23" s="14"/>
      <c r="C23" s="25">
        <v>34507</v>
      </c>
      <c r="D23" s="14"/>
      <c r="E23" s="22">
        <v>2.0299999999999999E-2</v>
      </c>
      <c r="F23" s="14"/>
      <c r="G23" s="25">
        <v>33243</v>
      </c>
      <c r="H23" s="14"/>
      <c r="I23" s="22">
        <v>1.9300000000000001E-2</v>
      </c>
      <c r="J23" s="14"/>
      <c r="K23" s="25">
        <v>32403</v>
      </c>
      <c r="L23" s="14"/>
      <c r="M23" s="22">
        <v>1.9199999999999998E-2</v>
      </c>
      <c r="N23" s="14"/>
      <c r="O23" s="25">
        <v>33000</v>
      </c>
      <c r="P23" s="14"/>
      <c r="Q23" s="22">
        <v>1.78E-2</v>
      </c>
      <c r="R23" s="14"/>
      <c r="S23" s="25">
        <v>33920</v>
      </c>
      <c r="T23" s="14"/>
      <c r="U23" s="22">
        <v>1.6400000000000001E-2</v>
      </c>
      <c r="V23" s="14"/>
      <c r="W23" s="25">
        <v>34318</v>
      </c>
      <c r="X23" s="14"/>
      <c r="Y23" s="22">
        <v>1.55E-2</v>
      </c>
      <c r="Z23" s="24"/>
      <c r="AA23" s="16" t="s">
        <v>79</v>
      </c>
      <c r="AB23" s="24"/>
      <c r="AC23" s="26">
        <v>36972</v>
      </c>
      <c r="AD23" s="24"/>
      <c r="AE23" s="22">
        <v>1.37E-2</v>
      </c>
      <c r="AF23" s="24"/>
      <c r="AG23" s="25">
        <v>38501</v>
      </c>
      <c r="AH23" s="27"/>
      <c r="AI23" s="22">
        <v>1.23E-2</v>
      </c>
      <c r="AJ23" s="25"/>
      <c r="AK23" s="25">
        <v>38065</v>
      </c>
      <c r="AL23" s="27"/>
      <c r="AM23" s="22">
        <v>1.3299999999999999E-2</v>
      </c>
      <c r="AN23" s="25"/>
      <c r="AO23" s="25">
        <v>38957</v>
      </c>
      <c r="AP23" s="27"/>
      <c r="AQ23" s="22">
        <v>1.24E-2</v>
      </c>
      <c r="AR23" s="25"/>
      <c r="AS23" s="25">
        <v>37164</v>
      </c>
      <c r="AT23" s="27"/>
      <c r="AU23" s="22">
        <v>1.2800000000000001E-2</v>
      </c>
      <c r="AV23" s="25"/>
      <c r="AW23" s="25">
        <v>35972</v>
      </c>
      <c r="AX23" s="27"/>
      <c r="AY23" s="22">
        <v>1.2500000000000001E-2</v>
      </c>
      <c r="AZ23" s="24"/>
    </row>
    <row r="24" spans="1:52" x14ac:dyDescent="0.2">
      <c r="A24" s="16" t="s">
        <v>80</v>
      </c>
      <c r="B24" s="14"/>
      <c r="C24" s="25">
        <v>5878</v>
      </c>
      <c r="D24" s="14"/>
      <c r="E24" s="22">
        <v>2.4E-2</v>
      </c>
      <c r="F24" s="14"/>
      <c r="G24" s="25">
        <v>6869</v>
      </c>
      <c r="H24" s="14"/>
      <c r="I24" s="22">
        <v>2.3300000000000001E-2</v>
      </c>
      <c r="J24" s="14"/>
      <c r="K24" s="25">
        <v>5523</v>
      </c>
      <c r="L24" s="14"/>
      <c r="M24" s="22">
        <v>2.8299999999999999E-2</v>
      </c>
      <c r="N24" s="14"/>
      <c r="O24" s="25">
        <v>6173</v>
      </c>
      <c r="P24" s="14"/>
      <c r="Q24" s="22">
        <v>2.8199999999999999E-2</v>
      </c>
      <c r="R24" s="14"/>
      <c r="S24" s="25">
        <v>5217</v>
      </c>
      <c r="T24" s="14"/>
      <c r="U24" s="22">
        <v>2.5999999999999999E-2</v>
      </c>
      <c r="V24" s="14"/>
      <c r="W24" s="25">
        <v>5532</v>
      </c>
      <c r="X24" s="14"/>
      <c r="Y24" s="22">
        <v>2.1899999999999999E-2</v>
      </c>
      <c r="Z24" s="24"/>
      <c r="AA24" s="16" t="s">
        <v>80</v>
      </c>
      <c r="AB24" s="24"/>
      <c r="AC24" s="30">
        <v>5435</v>
      </c>
      <c r="AD24" s="24"/>
      <c r="AE24" s="22">
        <v>2.3599999999999999E-2</v>
      </c>
      <c r="AF24" s="24"/>
      <c r="AG24" s="29">
        <v>3922</v>
      </c>
      <c r="AH24" s="25"/>
      <c r="AI24" s="22">
        <v>2.64E-2</v>
      </c>
      <c r="AJ24" s="29"/>
      <c r="AK24" s="29">
        <v>3046</v>
      </c>
      <c r="AL24" s="25"/>
      <c r="AM24" s="22">
        <v>2.46E-2</v>
      </c>
      <c r="AN24" s="29"/>
      <c r="AO24" s="29">
        <v>3253</v>
      </c>
      <c r="AP24" s="25"/>
      <c r="AQ24" s="22">
        <v>2.63E-2</v>
      </c>
      <c r="AR24" s="25"/>
      <c r="AS24" s="29">
        <v>2737</v>
      </c>
      <c r="AT24" s="25"/>
      <c r="AU24" s="22">
        <v>2.7400000000000001E-2</v>
      </c>
      <c r="AV24" s="25"/>
      <c r="AW24" s="29">
        <v>2786</v>
      </c>
      <c r="AX24" s="25"/>
      <c r="AY24" s="22">
        <v>2.7900000000000001E-2</v>
      </c>
      <c r="AZ24" s="24"/>
    </row>
    <row r="25" spans="1:52" x14ac:dyDescent="0.2">
      <c r="A25" s="16" t="s">
        <v>81</v>
      </c>
      <c r="B25" s="14"/>
      <c r="C25" s="32">
        <v>107790</v>
      </c>
      <c r="D25" s="14"/>
      <c r="E25" s="22">
        <v>1.9099999999999999E-2</v>
      </c>
      <c r="F25" s="14"/>
      <c r="G25" s="32">
        <v>114007</v>
      </c>
      <c r="H25" s="14"/>
      <c r="I25" s="22">
        <v>1.8599999999999998E-2</v>
      </c>
      <c r="J25" s="14"/>
      <c r="K25" s="32">
        <v>106729</v>
      </c>
      <c r="L25" s="14"/>
      <c r="M25" s="22">
        <v>2.0199999999999999E-2</v>
      </c>
      <c r="N25" s="14"/>
      <c r="O25" s="32">
        <v>102813</v>
      </c>
      <c r="P25" s="14"/>
      <c r="Q25" s="22">
        <v>1.9699999999999999E-2</v>
      </c>
      <c r="R25" s="14"/>
      <c r="S25" s="32">
        <v>105751</v>
      </c>
      <c r="T25" s="14"/>
      <c r="U25" s="22">
        <v>1.83E-2</v>
      </c>
      <c r="V25" s="14"/>
      <c r="W25" s="32">
        <v>106952</v>
      </c>
      <c r="X25" s="14"/>
      <c r="Y25" s="22">
        <v>1.7100000000000001E-2</v>
      </c>
      <c r="Z25" s="24"/>
      <c r="AA25" s="16" t="s">
        <v>81</v>
      </c>
      <c r="AB25" s="24"/>
      <c r="AC25" s="30">
        <v>117490</v>
      </c>
      <c r="AD25" s="24"/>
      <c r="AE25" s="22">
        <v>1.5900000000000001E-2</v>
      </c>
      <c r="AF25" s="24"/>
      <c r="AG25" s="32">
        <v>121165</v>
      </c>
      <c r="AH25" s="27"/>
      <c r="AI25" s="22">
        <v>1.5800000000000002E-2</v>
      </c>
      <c r="AJ25" s="33"/>
      <c r="AK25" s="32">
        <v>126522</v>
      </c>
      <c r="AL25" s="27"/>
      <c r="AM25" s="22">
        <v>1.5699999999999999E-2</v>
      </c>
      <c r="AN25" s="33"/>
      <c r="AO25" s="32">
        <v>131894</v>
      </c>
      <c r="AP25" s="27"/>
      <c r="AQ25" s="22">
        <v>1.5900000000000001E-2</v>
      </c>
      <c r="AR25" s="27"/>
      <c r="AS25" s="32">
        <v>123925</v>
      </c>
      <c r="AT25" s="27"/>
      <c r="AU25" s="22">
        <v>1.6299999999999999E-2</v>
      </c>
      <c r="AV25" s="27"/>
      <c r="AW25" s="32">
        <v>122318</v>
      </c>
      <c r="AX25" s="27"/>
      <c r="AY25" s="22">
        <v>1.6500000000000001E-2</v>
      </c>
      <c r="AZ25" s="24"/>
    </row>
    <row r="26" spans="1:52" x14ac:dyDescent="0.2">
      <c r="A26" s="16" t="s">
        <v>82</v>
      </c>
      <c r="B26" s="14"/>
      <c r="C26" s="25">
        <v>265754</v>
      </c>
      <c r="D26" s="14"/>
      <c r="E26" s="22">
        <v>1.26E-2</v>
      </c>
      <c r="F26" s="14"/>
      <c r="G26" s="25">
        <v>268481</v>
      </c>
      <c r="H26" s="14"/>
      <c r="I26" s="22">
        <v>1.2699999999999999E-2</v>
      </c>
      <c r="J26" s="14"/>
      <c r="K26" s="25">
        <v>271150</v>
      </c>
      <c r="L26" s="14"/>
      <c r="M26" s="22">
        <v>1.2800000000000001E-2</v>
      </c>
      <c r="N26" s="14"/>
      <c r="O26" s="25">
        <v>285779</v>
      </c>
      <c r="P26" s="14"/>
      <c r="Q26" s="22">
        <v>1.21E-2</v>
      </c>
      <c r="R26" s="14"/>
      <c r="S26" s="25">
        <v>284532</v>
      </c>
      <c r="T26" s="14"/>
      <c r="U26" s="22">
        <v>1.17E-2</v>
      </c>
      <c r="V26" s="14"/>
      <c r="W26" s="25">
        <v>300758</v>
      </c>
      <c r="X26" s="14"/>
      <c r="Y26" s="22">
        <v>1.0999999999999999E-2</v>
      </c>
      <c r="Z26" s="24"/>
      <c r="AA26" s="16" t="s">
        <v>82</v>
      </c>
      <c r="AB26" s="24"/>
      <c r="AC26" s="26">
        <v>311603</v>
      </c>
      <c r="AD26" s="24"/>
      <c r="AE26" s="22">
        <v>1.0500000000000001E-2</v>
      </c>
      <c r="AF26" s="24"/>
      <c r="AG26" s="31">
        <v>318608</v>
      </c>
      <c r="AH26" s="27"/>
      <c r="AI26" s="22">
        <v>1.0200000000000001E-2</v>
      </c>
      <c r="AJ26" s="34"/>
      <c r="AK26" s="31">
        <v>308104</v>
      </c>
      <c r="AL26" s="27"/>
      <c r="AM26" s="22">
        <v>1.0699999999999999E-2</v>
      </c>
      <c r="AN26" s="34"/>
      <c r="AO26" s="31">
        <v>318596</v>
      </c>
      <c r="AP26" s="27"/>
      <c r="AQ26" s="22">
        <v>1.0800000000000001E-2</v>
      </c>
      <c r="AR26" s="27"/>
      <c r="AS26" s="31">
        <v>315672</v>
      </c>
      <c r="AT26" s="27"/>
      <c r="AU26" s="22">
        <v>1.0800000000000001E-2</v>
      </c>
      <c r="AV26" s="27"/>
      <c r="AW26" s="31">
        <v>312610</v>
      </c>
      <c r="AX26" s="27"/>
      <c r="AY26" s="22">
        <v>1.0800000000000001E-2</v>
      </c>
      <c r="AZ26" s="24"/>
    </row>
    <row r="27" spans="1:52" x14ac:dyDescent="0.2">
      <c r="A27" s="16" t="s">
        <v>83</v>
      </c>
      <c r="B27" s="14"/>
      <c r="C27" s="25">
        <v>-264</v>
      </c>
      <c r="D27" s="14"/>
      <c r="E27" s="14"/>
      <c r="F27" s="14"/>
      <c r="G27" s="25">
        <v>-237</v>
      </c>
      <c r="H27" s="14"/>
      <c r="I27" s="35"/>
      <c r="J27" s="14"/>
      <c r="K27" s="25">
        <v>-212</v>
      </c>
      <c r="L27" s="14"/>
      <c r="M27" s="14"/>
      <c r="N27" s="14"/>
      <c r="O27" s="25">
        <v>-207</v>
      </c>
      <c r="P27" s="14"/>
      <c r="Q27" s="14"/>
      <c r="R27" s="14"/>
      <c r="S27" s="25">
        <v>-210</v>
      </c>
      <c r="T27" s="14"/>
      <c r="U27" s="14"/>
      <c r="V27" s="14"/>
      <c r="W27" s="25">
        <v>-197</v>
      </c>
      <c r="X27" s="14"/>
      <c r="Y27" s="14"/>
      <c r="Z27" s="14"/>
      <c r="AA27" s="16" t="s">
        <v>84</v>
      </c>
      <c r="AB27" s="14"/>
      <c r="AC27" s="25">
        <v>-187</v>
      </c>
      <c r="AD27" s="14"/>
      <c r="AE27" s="14"/>
      <c r="AF27" s="14"/>
      <c r="AG27" s="25">
        <v>-186</v>
      </c>
      <c r="AH27" s="27"/>
      <c r="AI27" s="27"/>
      <c r="AJ27" s="25"/>
      <c r="AK27" s="25">
        <v>-191</v>
      </c>
      <c r="AL27" s="27"/>
      <c r="AM27" s="27"/>
      <c r="AN27" s="25"/>
      <c r="AO27" s="25">
        <v>-190</v>
      </c>
      <c r="AP27" s="27"/>
      <c r="AQ27" s="27"/>
      <c r="AR27" s="25"/>
      <c r="AS27" s="25">
        <v>-184</v>
      </c>
      <c r="AT27" s="28"/>
      <c r="AU27" s="28"/>
      <c r="AV27" s="25"/>
      <c r="AW27" s="25">
        <v>-181</v>
      </c>
      <c r="AX27" s="14"/>
      <c r="AY27" s="14"/>
      <c r="AZ27" s="14"/>
    </row>
    <row r="28" spans="1:52" x14ac:dyDescent="0.2">
      <c r="A28" s="16" t="s">
        <v>85</v>
      </c>
      <c r="B28" s="14"/>
      <c r="C28" s="25">
        <v>4534</v>
      </c>
      <c r="D28" s="14"/>
      <c r="E28" s="14"/>
      <c r="F28" s="14"/>
      <c r="G28" s="25">
        <v>5060</v>
      </c>
      <c r="H28" s="14"/>
      <c r="I28" s="35"/>
      <c r="J28" s="14"/>
      <c r="K28" s="25">
        <v>6400</v>
      </c>
      <c r="L28" s="14"/>
      <c r="M28" s="14"/>
      <c r="N28" s="14"/>
      <c r="O28" s="25">
        <v>6623</v>
      </c>
      <c r="P28" s="14"/>
      <c r="Q28" s="14"/>
      <c r="R28" s="14"/>
      <c r="S28" s="25">
        <v>5886</v>
      </c>
      <c r="T28" s="14"/>
      <c r="U28" s="14"/>
      <c r="V28" s="14"/>
      <c r="W28" s="25">
        <v>5064</v>
      </c>
      <c r="X28" s="14"/>
      <c r="Y28" s="14"/>
      <c r="Z28" s="14"/>
      <c r="AA28" s="16" t="s">
        <v>85</v>
      </c>
      <c r="AB28" s="14"/>
      <c r="AC28" s="25">
        <v>6225</v>
      </c>
      <c r="AD28" s="14"/>
      <c r="AE28" s="14"/>
      <c r="AF28" s="14"/>
      <c r="AG28" s="25">
        <v>4715</v>
      </c>
      <c r="AH28" s="27"/>
      <c r="AI28" s="27"/>
      <c r="AJ28" s="25"/>
      <c r="AK28" s="25">
        <v>6204</v>
      </c>
      <c r="AL28" s="27"/>
      <c r="AM28" s="27"/>
      <c r="AN28" s="25"/>
      <c r="AO28" s="25">
        <v>6785</v>
      </c>
      <c r="AP28" s="27"/>
      <c r="AQ28" s="27"/>
      <c r="AR28" s="25"/>
      <c r="AS28" s="25">
        <v>6140</v>
      </c>
      <c r="AT28" s="28"/>
      <c r="AU28" s="28"/>
      <c r="AV28" s="25"/>
      <c r="AW28" s="25">
        <v>5597</v>
      </c>
      <c r="AX28" s="14"/>
      <c r="AY28" s="14"/>
      <c r="AZ28" s="14"/>
    </row>
    <row r="29" spans="1:52" x14ac:dyDescent="0.2">
      <c r="A29" s="16" t="s">
        <v>86</v>
      </c>
      <c r="B29" s="14"/>
      <c r="C29" s="25">
        <v>52137</v>
      </c>
      <c r="D29" s="14"/>
      <c r="E29" s="14"/>
      <c r="F29" s="14"/>
      <c r="G29" s="25">
        <v>52627</v>
      </c>
      <c r="H29" s="14"/>
      <c r="I29" s="14"/>
      <c r="J29" s="14"/>
      <c r="K29" s="25">
        <v>52549</v>
      </c>
      <c r="L29" s="14"/>
      <c r="M29" s="14"/>
      <c r="N29" s="14"/>
      <c r="O29" s="25">
        <v>52434</v>
      </c>
      <c r="P29" s="14"/>
      <c r="Q29" s="14"/>
      <c r="R29" s="14"/>
      <c r="S29" s="25">
        <v>53430</v>
      </c>
      <c r="T29" s="14"/>
      <c r="U29" s="14"/>
      <c r="V29" s="14"/>
      <c r="W29" s="25">
        <v>52182</v>
      </c>
      <c r="X29" s="14"/>
      <c r="Y29" s="14"/>
      <c r="Z29" s="14"/>
      <c r="AA29" s="16" t="s">
        <v>87</v>
      </c>
      <c r="AB29" s="14"/>
      <c r="AC29" s="25">
        <v>52526</v>
      </c>
      <c r="AD29" s="14"/>
      <c r="AE29" s="14"/>
      <c r="AF29" s="14"/>
      <c r="AG29" s="25">
        <v>52472</v>
      </c>
      <c r="AH29" s="27"/>
      <c r="AI29" s="27"/>
      <c r="AJ29" s="25"/>
      <c r="AK29" s="25">
        <v>51966</v>
      </c>
      <c r="AL29" s="27"/>
      <c r="AM29" s="27"/>
      <c r="AN29" s="25"/>
      <c r="AO29" s="25">
        <v>50808</v>
      </c>
      <c r="AP29" s="27"/>
      <c r="AQ29" s="27"/>
      <c r="AR29" s="25"/>
      <c r="AS29" s="25">
        <v>49700</v>
      </c>
      <c r="AT29" s="28"/>
      <c r="AU29" s="28"/>
      <c r="AV29" s="25"/>
      <c r="AW29" s="25">
        <v>48849</v>
      </c>
      <c r="AX29" s="14"/>
      <c r="AY29" s="14"/>
      <c r="AZ29" s="14"/>
    </row>
    <row r="30" spans="1:52" x14ac:dyDescent="0.2">
      <c r="A30" s="16" t="s">
        <v>88</v>
      </c>
      <c r="B30" s="14"/>
      <c r="C30" s="25">
        <v>11503</v>
      </c>
      <c r="D30" s="14"/>
      <c r="E30" s="14"/>
      <c r="F30" s="14"/>
      <c r="G30" s="25">
        <v>11524</v>
      </c>
      <c r="H30" s="14"/>
      <c r="I30" s="14"/>
      <c r="J30" s="14"/>
      <c r="K30" s="25">
        <v>11863</v>
      </c>
      <c r="L30" s="14"/>
      <c r="M30" s="14"/>
      <c r="N30" s="14"/>
      <c r="O30" s="25">
        <v>11506</v>
      </c>
      <c r="P30" s="14"/>
      <c r="Q30" s="14"/>
      <c r="R30" s="14"/>
      <c r="S30" s="25">
        <v>11354</v>
      </c>
      <c r="T30" s="14"/>
      <c r="U30" s="14"/>
      <c r="V30" s="14"/>
      <c r="W30" s="25">
        <v>11405</v>
      </c>
      <c r="X30" s="14"/>
      <c r="Y30" s="14"/>
      <c r="Z30" s="14"/>
      <c r="AA30" s="16" t="s">
        <v>89</v>
      </c>
      <c r="AB30" s="14"/>
      <c r="AC30" s="25">
        <v>10242</v>
      </c>
      <c r="AD30" s="14"/>
      <c r="AE30" s="14"/>
      <c r="AF30" s="14"/>
      <c r="AG30" s="29">
        <v>9623</v>
      </c>
      <c r="AH30" s="27"/>
      <c r="AI30" s="27"/>
      <c r="AJ30" s="29"/>
      <c r="AK30" s="29">
        <v>2328</v>
      </c>
      <c r="AL30" s="27"/>
      <c r="AM30" s="27"/>
      <c r="AN30" s="29"/>
      <c r="AO30" s="29">
        <v>2280</v>
      </c>
      <c r="AP30" s="27"/>
      <c r="AQ30" s="27"/>
      <c r="AR30" s="25"/>
      <c r="AS30" s="29">
        <v>2125</v>
      </c>
      <c r="AT30" s="28"/>
      <c r="AU30" s="28"/>
      <c r="AV30" s="25"/>
      <c r="AW30" s="29">
        <v>1715</v>
      </c>
      <c r="AX30" s="14"/>
      <c r="AY30" s="14"/>
      <c r="AZ30" s="14"/>
    </row>
    <row r="31" spans="1:52" x14ac:dyDescent="0.2">
      <c r="A31" s="36" t="s">
        <v>90</v>
      </c>
      <c r="B31" s="37"/>
      <c r="C31" s="38">
        <v>333664</v>
      </c>
      <c r="D31" s="37"/>
      <c r="E31" s="37"/>
      <c r="F31" s="37"/>
      <c r="G31" s="38">
        <v>337455</v>
      </c>
      <c r="H31" s="37"/>
      <c r="I31" s="37"/>
      <c r="J31" s="37"/>
      <c r="K31" s="38">
        <v>341750</v>
      </c>
      <c r="L31" s="37"/>
      <c r="M31" s="37"/>
      <c r="N31" s="37"/>
      <c r="O31" s="38">
        <v>356135</v>
      </c>
      <c r="P31" s="37"/>
      <c r="Q31" s="37"/>
      <c r="R31" s="37"/>
      <c r="S31" s="38">
        <v>354992</v>
      </c>
      <c r="T31" s="37"/>
      <c r="U31" s="37"/>
      <c r="V31" s="37"/>
      <c r="W31" s="40">
        <v>369212</v>
      </c>
      <c r="X31" s="37"/>
      <c r="Y31" s="39"/>
      <c r="Z31" s="101"/>
      <c r="AA31" s="36" t="s">
        <v>91</v>
      </c>
      <c r="AB31" s="37"/>
      <c r="AC31" s="38">
        <v>380409</v>
      </c>
      <c r="AD31" s="37"/>
      <c r="AE31" s="37"/>
      <c r="AF31" s="37"/>
      <c r="AG31" s="38">
        <v>385232</v>
      </c>
      <c r="AH31" s="41"/>
      <c r="AI31" s="41"/>
      <c r="AJ31" s="38"/>
      <c r="AK31" s="38">
        <f>+AK26+AK27+AK28+AK29+AK30</f>
        <v>368411</v>
      </c>
      <c r="AL31" s="41"/>
      <c r="AM31" s="41"/>
      <c r="AN31" s="38"/>
      <c r="AO31" s="38">
        <v>378279</v>
      </c>
      <c r="AP31" s="41"/>
      <c r="AQ31" s="41"/>
      <c r="AR31" s="41"/>
      <c r="AS31" s="38">
        <v>373453</v>
      </c>
      <c r="AT31" s="41"/>
      <c r="AU31" s="41"/>
      <c r="AV31" s="41"/>
      <c r="AW31" s="38">
        <v>368590</v>
      </c>
      <c r="AX31" s="37"/>
      <c r="AY31" s="39"/>
      <c r="AZ31" s="14"/>
    </row>
    <row r="32" spans="1:52" x14ac:dyDescent="0.2">
      <c r="A32" s="14"/>
      <c r="B32" s="14"/>
      <c r="C32" s="27"/>
      <c r="D32" s="14"/>
      <c r="E32" s="14"/>
      <c r="F32" s="14"/>
      <c r="G32" s="27"/>
      <c r="H32" s="14"/>
      <c r="I32" s="14"/>
      <c r="J32" s="14"/>
      <c r="K32" s="27"/>
      <c r="L32" s="14"/>
      <c r="M32" s="14"/>
      <c r="N32" s="14"/>
      <c r="O32" s="27"/>
      <c r="P32" s="14"/>
      <c r="Q32" s="14"/>
      <c r="R32" s="14"/>
      <c r="S32" s="27"/>
      <c r="T32" s="14"/>
      <c r="U32" s="14"/>
      <c r="V32" s="14"/>
      <c r="W32" s="27"/>
      <c r="X32" s="14"/>
      <c r="Y32" s="14"/>
      <c r="Z32" s="14"/>
      <c r="AA32" s="14"/>
      <c r="AB32" s="14"/>
      <c r="AC32" s="27"/>
      <c r="AD32" s="14"/>
      <c r="AE32" s="14"/>
      <c r="AF32" s="14"/>
      <c r="AG32" s="27"/>
      <c r="AH32" s="27"/>
      <c r="AI32" s="27"/>
      <c r="AJ32" s="27"/>
      <c r="AK32" s="27"/>
      <c r="AL32" s="27"/>
      <c r="AM32" s="27"/>
      <c r="AN32" s="27"/>
      <c r="AO32" s="27"/>
      <c r="AP32" s="27"/>
      <c r="AQ32" s="27"/>
      <c r="AR32" s="27"/>
      <c r="AS32" s="27"/>
      <c r="AT32" s="27"/>
      <c r="AU32" s="27"/>
      <c r="AV32" s="27"/>
      <c r="AW32" s="27"/>
      <c r="AX32" s="14"/>
      <c r="AY32" s="14"/>
      <c r="AZ32" s="14"/>
    </row>
    <row r="33" spans="1:52" x14ac:dyDescent="0.2">
      <c r="A33" s="16" t="s">
        <v>92</v>
      </c>
      <c r="B33" s="14"/>
      <c r="C33" s="27"/>
      <c r="D33" s="14"/>
      <c r="E33" s="14"/>
      <c r="F33" s="14"/>
      <c r="G33" s="27"/>
      <c r="H33" s="14"/>
      <c r="I33" s="14"/>
      <c r="J33" s="14"/>
      <c r="K33" s="27"/>
      <c r="L33" s="14"/>
      <c r="M33" s="14"/>
      <c r="N33" s="14"/>
      <c r="O33" s="27"/>
      <c r="P33" s="14"/>
      <c r="Q33" s="14"/>
      <c r="R33" s="14"/>
      <c r="S33" s="27"/>
      <c r="T33" s="14"/>
      <c r="U33" s="14"/>
      <c r="V33" s="14"/>
      <c r="W33" s="27"/>
      <c r="X33" s="14"/>
      <c r="Y33" s="14"/>
      <c r="Z33" s="14"/>
      <c r="AA33" s="16" t="s">
        <v>92</v>
      </c>
      <c r="AB33" s="14"/>
      <c r="AC33" s="27"/>
      <c r="AD33" s="14"/>
      <c r="AE33" s="14"/>
      <c r="AF33" s="14"/>
      <c r="AG33" s="27"/>
      <c r="AH33" s="27"/>
      <c r="AI33" s="27"/>
      <c r="AJ33" s="27"/>
      <c r="AK33" s="27"/>
      <c r="AL33" s="27"/>
      <c r="AM33" s="27"/>
      <c r="AN33" s="27"/>
      <c r="AO33" s="27"/>
      <c r="AP33" s="27"/>
      <c r="AQ33" s="27"/>
      <c r="AR33" s="27"/>
      <c r="AS33" s="27"/>
      <c r="AT33" s="27"/>
      <c r="AU33" s="27"/>
      <c r="AV33" s="27"/>
      <c r="AW33" s="27"/>
      <c r="AX33" s="14"/>
      <c r="AY33" s="14"/>
      <c r="AZ33" s="14"/>
    </row>
    <row r="34" spans="1:52" x14ac:dyDescent="0.2">
      <c r="A34" s="16" t="s">
        <v>93</v>
      </c>
      <c r="B34" s="14"/>
      <c r="C34" s="27"/>
      <c r="D34" s="14"/>
      <c r="E34" s="14"/>
      <c r="F34" s="14"/>
      <c r="G34" s="27"/>
      <c r="H34" s="14"/>
      <c r="I34" s="14"/>
      <c r="J34" s="14"/>
      <c r="K34" s="27"/>
      <c r="L34" s="14"/>
      <c r="M34" s="14"/>
      <c r="N34" s="14"/>
      <c r="O34" s="27"/>
      <c r="P34" s="14"/>
      <c r="Q34" s="14"/>
      <c r="R34" s="14"/>
      <c r="S34" s="27"/>
      <c r="T34" s="14"/>
      <c r="U34" s="14"/>
      <c r="V34" s="14"/>
      <c r="W34" s="27"/>
      <c r="X34" s="14"/>
      <c r="Y34" s="14"/>
      <c r="Z34" s="14"/>
      <c r="AA34" s="16" t="s">
        <v>93</v>
      </c>
      <c r="AB34" s="14"/>
      <c r="AC34" s="27"/>
      <c r="AD34" s="14"/>
      <c r="AE34" s="14"/>
      <c r="AF34" s="14"/>
      <c r="AG34" s="27"/>
      <c r="AH34" s="27"/>
      <c r="AI34" s="27"/>
      <c r="AJ34" s="27"/>
      <c r="AK34" s="27"/>
      <c r="AL34" s="27"/>
      <c r="AM34" s="27"/>
      <c r="AN34" s="27"/>
      <c r="AO34" s="27"/>
      <c r="AP34" s="27"/>
      <c r="AQ34" s="27"/>
      <c r="AR34" s="27"/>
      <c r="AS34" s="27"/>
      <c r="AT34" s="27"/>
      <c r="AU34" s="27"/>
      <c r="AV34" s="27"/>
      <c r="AW34" s="27"/>
      <c r="AX34" s="14"/>
      <c r="AY34" s="14"/>
      <c r="AZ34" s="14"/>
    </row>
    <row r="35" spans="1:52" ht="22.5" x14ac:dyDescent="0.2">
      <c r="A35" s="16" t="s">
        <v>94</v>
      </c>
      <c r="B35" s="14"/>
      <c r="C35" s="21">
        <v>8778</v>
      </c>
      <c r="D35" s="14"/>
      <c r="E35" s="22">
        <v>1.9E-3</v>
      </c>
      <c r="F35" s="14"/>
      <c r="G35" s="21">
        <v>8183</v>
      </c>
      <c r="H35" s="14"/>
      <c r="I35" s="22">
        <v>2.2000000000000001E-3</v>
      </c>
      <c r="J35" s="14"/>
      <c r="K35" s="21">
        <v>8626</v>
      </c>
      <c r="L35" s="14"/>
      <c r="M35" s="22">
        <v>1.6000000000000001E-3</v>
      </c>
      <c r="N35" s="14"/>
      <c r="O35" s="21">
        <v>11042</v>
      </c>
      <c r="P35" s="14"/>
      <c r="Q35" s="22">
        <v>1.1999999999999999E-3</v>
      </c>
      <c r="R35" s="14"/>
      <c r="S35" s="21">
        <v>9333</v>
      </c>
      <c r="T35" s="14"/>
      <c r="U35" s="22">
        <v>1.1000000000000001E-3</v>
      </c>
      <c r="V35" s="14"/>
      <c r="W35" s="23">
        <v>7583</v>
      </c>
      <c r="X35" s="14"/>
      <c r="Y35" s="22">
        <v>1.2999999999999999E-3</v>
      </c>
      <c r="Z35" s="24"/>
      <c r="AA35" s="16" t="s">
        <v>94</v>
      </c>
      <c r="AB35" s="24"/>
      <c r="AC35" s="21">
        <v>7886</v>
      </c>
      <c r="AD35" s="24"/>
      <c r="AE35" s="22">
        <v>1.4E-3</v>
      </c>
      <c r="AF35" s="24"/>
      <c r="AG35" s="21">
        <v>8869</v>
      </c>
      <c r="AH35" s="27"/>
      <c r="AI35" s="22">
        <v>1.1999999999999999E-3</v>
      </c>
      <c r="AJ35" s="25"/>
      <c r="AK35" s="21">
        <v>10021</v>
      </c>
      <c r="AL35" s="27"/>
      <c r="AM35" s="22">
        <v>1.1999999999999999E-3</v>
      </c>
      <c r="AN35" s="25"/>
      <c r="AO35" s="21">
        <v>10322</v>
      </c>
      <c r="AP35" s="27"/>
      <c r="AQ35" s="22">
        <v>1.2999999999999999E-3</v>
      </c>
      <c r="AR35" s="25"/>
      <c r="AS35" s="21">
        <v>10623</v>
      </c>
      <c r="AT35" s="27"/>
      <c r="AU35" s="22">
        <v>1.2999999999999999E-3</v>
      </c>
      <c r="AV35" s="25"/>
      <c r="AW35" s="21">
        <v>9292</v>
      </c>
      <c r="AX35" s="14"/>
      <c r="AY35" s="22">
        <v>1.1999999999999999E-3</v>
      </c>
      <c r="AZ35" s="24"/>
    </row>
    <row r="36" spans="1:52" x14ac:dyDescent="0.2">
      <c r="A36" s="16" t="s">
        <v>95</v>
      </c>
      <c r="B36" s="14"/>
      <c r="C36" s="25">
        <v>819</v>
      </c>
      <c r="D36" s="14"/>
      <c r="E36" s="22">
        <v>2.8999999999999998E-3</v>
      </c>
      <c r="F36" s="14"/>
      <c r="G36" s="25">
        <v>897</v>
      </c>
      <c r="H36" s="14"/>
      <c r="I36" s="22">
        <v>2.3999999999999998E-3</v>
      </c>
      <c r="J36" s="14"/>
      <c r="K36" s="25">
        <v>1015</v>
      </c>
      <c r="L36" s="14"/>
      <c r="M36" s="22">
        <v>2.5000000000000001E-3</v>
      </c>
      <c r="N36" s="14"/>
      <c r="O36" s="25">
        <v>993</v>
      </c>
      <c r="P36" s="14"/>
      <c r="Q36" s="22">
        <v>2.5000000000000001E-3</v>
      </c>
      <c r="R36" s="14"/>
      <c r="S36" s="25">
        <v>1034</v>
      </c>
      <c r="T36" s="14"/>
      <c r="U36" s="22">
        <v>2.5000000000000001E-3</v>
      </c>
      <c r="V36" s="14"/>
      <c r="W36" s="25">
        <v>1185</v>
      </c>
      <c r="X36" s="14"/>
      <c r="Y36" s="22">
        <v>2.7000000000000001E-3</v>
      </c>
      <c r="Z36" s="24"/>
      <c r="AA36" s="16" t="s">
        <v>95</v>
      </c>
      <c r="AB36" s="24"/>
      <c r="AC36" s="25">
        <v>1258</v>
      </c>
      <c r="AD36" s="24"/>
      <c r="AE36" s="22">
        <v>2.8E-3</v>
      </c>
      <c r="AF36" s="24"/>
      <c r="AG36" s="25">
        <v>1262</v>
      </c>
      <c r="AH36" s="25"/>
      <c r="AI36" s="22">
        <v>3.0000000000000001E-3</v>
      </c>
      <c r="AJ36" s="25"/>
      <c r="AK36" s="25">
        <v>1429</v>
      </c>
      <c r="AL36" s="25"/>
      <c r="AM36" s="22">
        <v>3.0000000000000001E-3</v>
      </c>
      <c r="AN36" s="25"/>
      <c r="AO36" s="25">
        <v>1326</v>
      </c>
      <c r="AP36" s="25"/>
      <c r="AQ36" s="22">
        <v>2.7000000000000001E-3</v>
      </c>
      <c r="AR36" s="25"/>
      <c r="AS36" s="25">
        <v>1279</v>
      </c>
      <c r="AT36" s="25"/>
      <c r="AU36" s="22">
        <v>2.7000000000000001E-3</v>
      </c>
      <c r="AV36" s="25"/>
      <c r="AW36" s="25">
        <v>1217</v>
      </c>
      <c r="AX36" s="25"/>
      <c r="AY36" s="22">
        <v>2.7000000000000001E-3</v>
      </c>
      <c r="AZ36" s="24"/>
    </row>
    <row r="37" spans="1:52" x14ac:dyDescent="0.2">
      <c r="A37" s="16" t="s">
        <v>96</v>
      </c>
      <c r="B37" s="14"/>
      <c r="C37" s="25">
        <v>39091</v>
      </c>
      <c r="D37" s="14"/>
      <c r="E37" s="22">
        <v>5.0000000000000001E-4</v>
      </c>
      <c r="F37" s="14"/>
      <c r="G37" s="25">
        <v>41706</v>
      </c>
      <c r="H37" s="14"/>
      <c r="I37" s="22">
        <v>4.0000000000000002E-4</v>
      </c>
      <c r="J37" s="14"/>
      <c r="K37" s="25">
        <v>41546</v>
      </c>
      <c r="L37" s="14"/>
      <c r="M37" s="22">
        <v>4.0000000000000002E-4</v>
      </c>
      <c r="N37" s="14"/>
      <c r="O37" s="25">
        <v>41523</v>
      </c>
      <c r="P37" s="14"/>
      <c r="Q37" s="22">
        <v>4.0000000000000002E-4</v>
      </c>
      <c r="R37" s="14"/>
      <c r="S37" s="25">
        <v>41544</v>
      </c>
      <c r="T37" s="14"/>
      <c r="U37" s="22">
        <v>4.0000000000000002E-4</v>
      </c>
      <c r="V37" s="14"/>
      <c r="W37" s="25">
        <v>42824</v>
      </c>
      <c r="X37" s="14"/>
      <c r="Y37" s="22">
        <v>4.0000000000000002E-4</v>
      </c>
      <c r="Z37" s="24"/>
      <c r="AA37" s="16" t="s">
        <v>96</v>
      </c>
      <c r="AB37" s="24"/>
      <c r="AC37" s="25">
        <v>41248</v>
      </c>
      <c r="AD37" s="24"/>
      <c r="AE37" s="22">
        <v>4.0000000000000002E-4</v>
      </c>
      <c r="AF37" s="24"/>
      <c r="AG37" s="25">
        <v>41507</v>
      </c>
      <c r="AH37" s="25"/>
      <c r="AI37" s="22">
        <v>4.0000000000000002E-4</v>
      </c>
      <c r="AJ37" s="25"/>
      <c r="AK37" s="25">
        <v>43259</v>
      </c>
      <c r="AL37" s="25"/>
      <c r="AM37" s="22">
        <v>4.0000000000000002E-4</v>
      </c>
      <c r="AN37" s="25"/>
      <c r="AO37" s="25">
        <v>46807</v>
      </c>
      <c r="AP37" s="25"/>
      <c r="AQ37" s="22">
        <v>2.9999999999999997E-4</v>
      </c>
      <c r="AR37" s="25"/>
      <c r="AS37" s="25">
        <v>43529</v>
      </c>
      <c r="AT37" s="25"/>
      <c r="AU37" s="22">
        <v>4.0000000000000002E-4</v>
      </c>
      <c r="AV37" s="25"/>
      <c r="AW37" s="25">
        <v>43061</v>
      </c>
      <c r="AX37" s="25"/>
      <c r="AY37" s="22">
        <v>2.9999999999999997E-4</v>
      </c>
      <c r="AZ37" s="24"/>
    </row>
    <row r="38" spans="1:52" x14ac:dyDescent="0.2">
      <c r="A38" s="16" t="s">
        <v>73</v>
      </c>
      <c r="B38" s="14"/>
      <c r="C38" s="29">
        <v>99040</v>
      </c>
      <c r="D38" s="14"/>
      <c r="E38" s="22">
        <v>8.0000000000000004E-4</v>
      </c>
      <c r="F38" s="14"/>
      <c r="G38" s="29">
        <v>100433</v>
      </c>
      <c r="H38" s="14"/>
      <c r="I38" s="22">
        <v>6.9999999999999999E-4</v>
      </c>
      <c r="J38" s="14"/>
      <c r="K38" s="29">
        <v>102360</v>
      </c>
      <c r="L38" s="14"/>
      <c r="M38" s="22">
        <v>6.9999999999999999E-4</v>
      </c>
      <c r="N38" s="14"/>
      <c r="O38" s="29">
        <v>103462</v>
      </c>
      <c r="P38" s="14"/>
      <c r="Q38" s="22">
        <v>5.9999999999999995E-4</v>
      </c>
      <c r="R38" s="14"/>
      <c r="S38" s="29">
        <v>101075</v>
      </c>
      <c r="T38" s="14"/>
      <c r="U38" s="22">
        <v>5.9999999999999995E-4</v>
      </c>
      <c r="V38" s="14"/>
      <c r="W38" s="29">
        <v>111082</v>
      </c>
      <c r="X38" s="14"/>
      <c r="Y38" s="22">
        <v>5.9999999999999995E-4</v>
      </c>
      <c r="Z38" s="24"/>
      <c r="AA38" s="16" t="s">
        <v>73</v>
      </c>
      <c r="AB38" s="24"/>
      <c r="AC38" s="29">
        <v>113841</v>
      </c>
      <c r="AD38" s="24"/>
      <c r="AE38" s="22">
        <v>5.0000000000000001E-4</v>
      </c>
      <c r="AF38" s="24"/>
      <c r="AG38" s="29">
        <v>111511</v>
      </c>
      <c r="AH38" s="25"/>
      <c r="AI38" s="22">
        <v>2.0000000000000001E-4</v>
      </c>
      <c r="AJ38" s="29"/>
      <c r="AK38" s="29">
        <v>104811</v>
      </c>
      <c r="AL38" s="25"/>
      <c r="AM38" s="22">
        <v>2.9999999999999997E-4</v>
      </c>
      <c r="AN38" s="25"/>
      <c r="AO38" s="29">
        <v>112261</v>
      </c>
      <c r="AP38" s="25"/>
      <c r="AQ38" s="22">
        <v>0</v>
      </c>
      <c r="AR38" s="29"/>
      <c r="AS38" s="29">
        <v>114322</v>
      </c>
      <c r="AT38" s="25"/>
      <c r="AU38" s="22">
        <v>0</v>
      </c>
      <c r="AV38" s="29"/>
      <c r="AW38" s="29">
        <v>106764</v>
      </c>
      <c r="AX38" s="25"/>
      <c r="AY38" s="22">
        <v>0</v>
      </c>
      <c r="AZ38" s="24"/>
    </row>
    <row r="39" spans="1:52" x14ac:dyDescent="0.2">
      <c r="A39" s="16" t="s">
        <v>97</v>
      </c>
      <c r="B39" s="14"/>
      <c r="C39" s="25">
        <v>147728</v>
      </c>
      <c r="D39" s="14"/>
      <c r="E39" s="22">
        <v>8.0000000000000004E-4</v>
      </c>
      <c r="F39" s="14"/>
      <c r="G39" s="25">
        <v>151219</v>
      </c>
      <c r="H39" s="14"/>
      <c r="I39" s="22">
        <v>6.9999999999999999E-4</v>
      </c>
      <c r="J39" s="14"/>
      <c r="K39" s="25">
        <v>153547</v>
      </c>
      <c r="L39" s="14"/>
      <c r="M39" s="22">
        <v>5.9999999999999995E-4</v>
      </c>
      <c r="N39" s="14"/>
      <c r="O39" s="25">
        <v>157020</v>
      </c>
      <c r="P39" s="14"/>
      <c r="Q39" s="22">
        <v>5.9999999999999995E-4</v>
      </c>
      <c r="R39" s="14"/>
      <c r="S39" s="25">
        <v>152986</v>
      </c>
      <c r="T39" s="14"/>
      <c r="U39" s="22">
        <v>5.9999999999999995E-4</v>
      </c>
      <c r="V39" s="14"/>
      <c r="W39" s="25">
        <v>162674</v>
      </c>
      <c r="X39" s="14"/>
      <c r="Y39" s="22">
        <v>5.9999999999999995E-4</v>
      </c>
      <c r="Z39" s="24"/>
      <c r="AA39" s="16" t="s">
        <v>97</v>
      </c>
      <c r="AB39" s="24"/>
      <c r="AC39" s="25">
        <v>164233</v>
      </c>
      <c r="AD39" s="24"/>
      <c r="AE39" s="22">
        <v>5.9999999999999995E-4</v>
      </c>
      <c r="AF39" s="24"/>
      <c r="AG39" s="31">
        <v>163149</v>
      </c>
      <c r="AH39" s="25"/>
      <c r="AI39" s="22">
        <v>2.9999999999999997E-4</v>
      </c>
      <c r="AJ39" s="31"/>
      <c r="AK39" s="31">
        <v>159520</v>
      </c>
      <c r="AL39" s="25"/>
      <c r="AM39" s="22">
        <v>4.0000000000000002E-4</v>
      </c>
      <c r="AN39" s="25"/>
      <c r="AO39" s="31">
        <v>170716</v>
      </c>
      <c r="AP39" s="25"/>
      <c r="AQ39" s="22">
        <v>2.0000000000000001E-4</v>
      </c>
      <c r="AR39" s="31"/>
      <c r="AS39" s="31">
        <v>169753</v>
      </c>
      <c r="AT39" s="25"/>
      <c r="AU39" s="22">
        <v>2.0000000000000001E-4</v>
      </c>
      <c r="AV39" s="31"/>
      <c r="AW39" s="31">
        <v>160334</v>
      </c>
      <c r="AX39" s="25"/>
      <c r="AY39" s="22">
        <v>1E-4</v>
      </c>
      <c r="AZ39" s="24"/>
    </row>
    <row r="40" spans="1:52" ht="22.5" x14ac:dyDescent="0.2">
      <c r="A40" s="16" t="s">
        <v>98</v>
      </c>
      <c r="B40" s="14"/>
      <c r="C40" s="25">
        <v>9187</v>
      </c>
      <c r="D40" s="14"/>
      <c r="E40" s="22">
        <v>-1.1999999999999999E-3</v>
      </c>
      <c r="F40" s="14"/>
      <c r="G40" s="25">
        <v>9206</v>
      </c>
      <c r="H40" s="14"/>
      <c r="I40" s="22">
        <v>-2.8E-3</v>
      </c>
      <c r="J40" s="14"/>
      <c r="K40" s="25">
        <v>12164</v>
      </c>
      <c r="L40" s="14"/>
      <c r="M40" s="22">
        <v>-1.1999999999999999E-3</v>
      </c>
      <c r="N40" s="14"/>
      <c r="O40" s="25">
        <v>13155</v>
      </c>
      <c r="P40" s="14"/>
      <c r="Q40" s="22">
        <v>-1E-3</v>
      </c>
      <c r="R40" s="14"/>
      <c r="S40" s="25">
        <v>14505</v>
      </c>
      <c r="T40" s="14"/>
      <c r="U40" s="22">
        <v>-1.2999999999999999E-3</v>
      </c>
      <c r="V40" s="14"/>
      <c r="W40" s="25">
        <v>19030</v>
      </c>
      <c r="X40" s="14"/>
      <c r="Y40" s="22">
        <v>-5.0000000000000001E-4</v>
      </c>
      <c r="Z40" s="24"/>
      <c r="AA40" s="16" t="s">
        <v>99</v>
      </c>
      <c r="AB40" s="24"/>
      <c r="AC40" s="25">
        <v>20620</v>
      </c>
      <c r="AD40" s="24"/>
      <c r="AE40" s="22">
        <v>-6.9999999999999999E-4</v>
      </c>
      <c r="AF40" s="24"/>
      <c r="AG40" s="25">
        <v>20285</v>
      </c>
      <c r="AH40" s="25"/>
      <c r="AI40" s="22">
        <v>-5.0000000000000001E-4</v>
      </c>
      <c r="AJ40" s="25"/>
      <c r="AK40" s="25">
        <v>13877</v>
      </c>
      <c r="AL40" s="25"/>
      <c r="AM40" s="22">
        <v>-8.9999999999999998E-4</v>
      </c>
      <c r="AN40" s="25"/>
      <c r="AO40" s="25">
        <v>16732</v>
      </c>
      <c r="AP40" s="25"/>
      <c r="AQ40" s="22">
        <v>-2.0000000000000001E-4</v>
      </c>
      <c r="AR40" s="25"/>
      <c r="AS40" s="25">
        <v>14796</v>
      </c>
      <c r="AT40" s="25"/>
      <c r="AU40" s="22">
        <v>-4.0000000000000002E-4</v>
      </c>
      <c r="AV40" s="25"/>
      <c r="AW40" s="25">
        <v>20349</v>
      </c>
      <c r="AX40" s="25"/>
      <c r="AY40" s="22">
        <v>-2.9999999999999997E-4</v>
      </c>
      <c r="AZ40" s="24"/>
    </row>
    <row r="41" spans="1:52" x14ac:dyDescent="0.2">
      <c r="A41" s="16" t="s">
        <v>100</v>
      </c>
      <c r="B41" s="14"/>
      <c r="C41" s="25">
        <v>2552</v>
      </c>
      <c r="D41" s="14"/>
      <c r="E41" s="22">
        <v>1.35E-2</v>
      </c>
      <c r="F41" s="14"/>
      <c r="G41" s="25">
        <v>3036</v>
      </c>
      <c r="H41" s="14"/>
      <c r="I41" s="22">
        <v>1.4E-2</v>
      </c>
      <c r="J41" s="14"/>
      <c r="K41" s="25">
        <v>2325</v>
      </c>
      <c r="L41" s="14"/>
      <c r="M41" s="22">
        <v>1.6899999999999998E-2</v>
      </c>
      <c r="N41" s="14"/>
      <c r="O41" s="25">
        <v>2534</v>
      </c>
      <c r="P41" s="14"/>
      <c r="Q41" s="22">
        <v>1.4200000000000001E-2</v>
      </c>
      <c r="R41" s="14"/>
      <c r="S41" s="25">
        <v>1978</v>
      </c>
      <c r="T41" s="14"/>
      <c r="U41" s="22">
        <v>1.5900000000000001E-2</v>
      </c>
      <c r="V41" s="14"/>
      <c r="W41" s="25">
        <v>2993</v>
      </c>
      <c r="X41" s="14"/>
      <c r="Y41" s="22">
        <v>9.7000000000000003E-3</v>
      </c>
      <c r="Z41" s="24"/>
      <c r="AA41" s="16" t="s">
        <v>100</v>
      </c>
      <c r="AB41" s="24"/>
      <c r="AC41" s="25">
        <v>2806</v>
      </c>
      <c r="AD41" s="24"/>
      <c r="AE41" s="22">
        <v>8.3999999999999995E-3</v>
      </c>
      <c r="AF41" s="24"/>
      <c r="AG41" s="25">
        <v>1024</v>
      </c>
      <c r="AH41" s="25"/>
      <c r="AI41" s="22">
        <v>1.44E-2</v>
      </c>
      <c r="AJ41" s="25"/>
      <c r="AK41" s="25">
        <v>795</v>
      </c>
      <c r="AL41" s="25"/>
      <c r="AM41" s="22">
        <v>1.0699999999999999E-2</v>
      </c>
      <c r="AN41" s="25"/>
      <c r="AO41" s="25">
        <v>632</v>
      </c>
      <c r="AP41" s="25"/>
      <c r="AQ41" s="22">
        <v>1.84E-2</v>
      </c>
      <c r="AR41" s="25"/>
      <c r="AS41" s="25">
        <v>475</v>
      </c>
      <c r="AT41" s="25"/>
      <c r="AU41" s="22">
        <v>1.4200000000000001E-2</v>
      </c>
      <c r="AV41" s="25"/>
      <c r="AW41" s="25">
        <v>638</v>
      </c>
      <c r="AX41" s="25"/>
      <c r="AY41" s="22">
        <v>1.34E-2</v>
      </c>
      <c r="AZ41" s="24"/>
    </row>
    <row r="42" spans="1:52" x14ac:dyDescent="0.2">
      <c r="A42" s="16" t="s">
        <v>101</v>
      </c>
      <c r="B42" s="14"/>
      <c r="C42" s="25">
        <v>1397</v>
      </c>
      <c r="D42" s="14"/>
      <c r="E42" s="22">
        <v>7.6E-3</v>
      </c>
      <c r="F42" s="14"/>
      <c r="G42" s="25">
        <v>1443</v>
      </c>
      <c r="H42" s="14"/>
      <c r="I42" s="22">
        <v>1.9E-3</v>
      </c>
      <c r="J42" s="14"/>
      <c r="K42" s="25">
        <v>2233</v>
      </c>
      <c r="L42" s="14"/>
      <c r="M42" s="22">
        <v>1.9E-3</v>
      </c>
      <c r="N42" s="14"/>
      <c r="O42" s="25">
        <v>2378</v>
      </c>
      <c r="P42" s="14"/>
      <c r="Q42" s="22">
        <v>4.1999999999999997E-3</v>
      </c>
      <c r="R42" s="14"/>
      <c r="S42" s="25">
        <v>1137</v>
      </c>
      <c r="T42" s="14"/>
      <c r="U42" s="22">
        <v>4.7000000000000002E-3</v>
      </c>
      <c r="V42" s="14"/>
      <c r="W42" s="25">
        <v>3242</v>
      </c>
      <c r="X42" s="14"/>
      <c r="Y42" s="22">
        <v>2.3E-3</v>
      </c>
      <c r="Z42" s="24"/>
      <c r="AA42" s="16" t="s">
        <v>101</v>
      </c>
      <c r="AB42" s="24"/>
      <c r="AC42" s="25">
        <v>4587</v>
      </c>
      <c r="AD42" s="24"/>
      <c r="AE42" s="22">
        <v>1.5E-3</v>
      </c>
      <c r="AF42" s="24"/>
      <c r="AG42" s="25">
        <v>5270</v>
      </c>
      <c r="AH42" s="25"/>
      <c r="AI42" s="22">
        <v>2.5000000000000001E-3</v>
      </c>
      <c r="AJ42" s="25"/>
      <c r="AK42" s="25">
        <v>2108</v>
      </c>
      <c r="AL42" s="25"/>
      <c r="AM42" s="22">
        <v>5.0000000000000001E-3</v>
      </c>
      <c r="AN42" s="25"/>
      <c r="AO42" s="25">
        <v>3795</v>
      </c>
      <c r="AP42" s="25"/>
      <c r="AQ42" s="22">
        <v>3.7000000000000002E-3</v>
      </c>
      <c r="AR42" s="25"/>
      <c r="AS42" s="25">
        <v>2823</v>
      </c>
      <c r="AT42" s="25"/>
      <c r="AU42" s="22">
        <v>3.5000000000000001E-3</v>
      </c>
      <c r="AV42" s="25"/>
      <c r="AW42" s="25">
        <v>733</v>
      </c>
      <c r="AX42" s="25"/>
      <c r="AY42" s="22">
        <v>1.1299999999999999E-2</v>
      </c>
      <c r="AZ42" s="24"/>
    </row>
    <row r="43" spans="1:52" x14ac:dyDescent="0.2">
      <c r="A43" s="16" t="s">
        <v>102</v>
      </c>
      <c r="B43" s="14"/>
      <c r="C43" s="25">
        <v>9019</v>
      </c>
      <c r="D43" s="14"/>
      <c r="E43" s="22">
        <v>8.9999999999999998E-4</v>
      </c>
      <c r="F43" s="14"/>
      <c r="G43" s="25">
        <v>9073</v>
      </c>
      <c r="H43" s="14"/>
      <c r="I43" s="22">
        <v>8.0000000000000004E-4</v>
      </c>
      <c r="J43" s="14"/>
      <c r="K43" s="25">
        <v>8659</v>
      </c>
      <c r="L43" s="14"/>
      <c r="M43" s="22">
        <v>8.9999999999999998E-4</v>
      </c>
      <c r="N43" s="14"/>
      <c r="O43" s="25">
        <v>9400</v>
      </c>
      <c r="P43" s="14"/>
      <c r="Q43" s="22">
        <v>8.9999999999999998E-4</v>
      </c>
      <c r="R43" s="14"/>
      <c r="S43" s="25">
        <v>8883</v>
      </c>
      <c r="T43" s="14"/>
      <c r="U43" s="22">
        <v>8.9999999999999998E-4</v>
      </c>
      <c r="V43" s="14"/>
      <c r="W43" s="25">
        <v>8916</v>
      </c>
      <c r="X43" s="14"/>
      <c r="Y43" s="22">
        <v>8.9999999999999998E-4</v>
      </c>
      <c r="Z43" s="24"/>
      <c r="AA43" s="16" t="s">
        <v>102</v>
      </c>
      <c r="AB43" s="24"/>
      <c r="AC43" s="25">
        <v>9705</v>
      </c>
      <c r="AD43" s="24"/>
      <c r="AE43" s="22">
        <v>1E-3</v>
      </c>
      <c r="AF43" s="24"/>
      <c r="AG43" s="25">
        <v>10484</v>
      </c>
      <c r="AH43" s="25"/>
      <c r="AI43" s="22">
        <v>8.0000000000000004E-4</v>
      </c>
      <c r="AJ43" s="25"/>
      <c r="AK43" s="25">
        <v>10932</v>
      </c>
      <c r="AL43" s="25"/>
      <c r="AM43" s="22">
        <v>6.9999999999999999E-4</v>
      </c>
      <c r="AN43" s="25"/>
      <c r="AO43" s="25">
        <v>11234</v>
      </c>
      <c r="AP43" s="25"/>
      <c r="AQ43" s="22">
        <v>6.9999999999999999E-4</v>
      </c>
      <c r="AR43" s="25"/>
      <c r="AS43" s="25">
        <v>11504</v>
      </c>
      <c r="AT43" s="25"/>
      <c r="AU43" s="22">
        <v>5.9999999999999995E-4</v>
      </c>
      <c r="AV43" s="25"/>
      <c r="AW43" s="25">
        <v>12904</v>
      </c>
      <c r="AX43" s="25"/>
      <c r="AY43" s="22">
        <v>5.9999999999999995E-4</v>
      </c>
      <c r="AZ43" s="24"/>
    </row>
    <row r="44" spans="1:52" x14ac:dyDescent="0.2">
      <c r="A44" s="16" t="s">
        <v>103</v>
      </c>
      <c r="B44" s="14"/>
      <c r="C44" s="29">
        <v>18878</v>
      </c>
      <c r="D44" s="14"/>
      <c r="E44" s="22">
        <v>1.18E-2</v>
      </c>
      <c r="F44" s="14"/>
      <c r="G44" s="29">
        <v>19002</v>
      </c>
      <c r="H44" s="14"/>
      <c r="I44" s="22">
        <v>9.4000000000000004E-3</v>
      </c>
      <c r="J44" s="14"/>
      <c r="K44" s="29">
        <v>19025</v>
      </c>
      <c r="L44" s="14"/>
      <c r="M44" s="22">
        <v>0.01</v>
      </c>
      <c r="N44" s="14"/>
      <c r="O44" s="29">
        <v>19501</v>
      </c>
      <c r="P44" s="14"/>
      <c r="Q44" s="22">
        <v>1.0500000000000001E-2</v>
      </c>
      <c r="R44" s="14"/>
      <c r="S44" s="29">
        <v>20420</v>
      </c>
      <c r="T44" s="14"/>
      <c r="U44" s="22">
        <v>1.09E-2</v>
      </c>
      <c r="V44" s="14"/>
      <c r="W44" s="29">
        <v>20361</v>
      </c>
      <c r="X44" s="14"/>
      <c r="Y44" s="22">
        <v>1.1599999999999999E-2</v>
      </c>
      <c r="Z44" s="24"/>
      <c r="AA44" s="16" t="s">
        <v>103</v>
      </c>
      <c r="AB44" s="24"/>
      <c r="AC44" s="29">
        <v>20429</v>
      </c>
      <c r="AD44" s="24"/>
      <c r="AE44" s="22">
        <v>1.12E-2</v>
      </c>
      <c r="AF44" s="24"/>
      <c r="AG44" s="29">
        <v>21187</v>
      </c>
      <c r="AH44" s="25"/>
      <c r="AI44" s="22">
        <v>1.2699999999999999E-2</v>
      </c>
      <c r="AJ44" s="29"/>
      <c r="AK44" s="29">
        <v>20199</v>
      </c>
      <c r="AL44" s="25"/>
      <c r="AM44" s="22">
        <v>1.21E-2</v>
      </c>
      <c r="AN44" s="25"/>
      <c r="AO44" s="29">
        <v>20625</v>
      </c>
      <c r="AP44" s="25"/>
      <c r="AQ44" s="22">
        <v>9.9000000000000008E-3</v>
      </c>
      <c r="AR44" s="29"/>
      <c r="AS44" s="29">
        <v>21070</v>
      </c>
      <c r="AT44" s="25"/>
      <c r="AU44" s="22">
        <v>1.21E-2</v>
      </c>
      <c r="AV44" s="29"/>
      <c r="AW44" s="29">
        <v>21418</v>
      </c>
      <c r="AX44" s="25"/>
      <c r="AY44" s="22">
        <v>1.1900000000000001E-2</v>
      </c>
      <c r="AZ44" s="24"/>
    </row>
    <row r="45" spans="1:52" x14ac:dyDescent="0.2">
      <c r="A45" s="16" t="s">
        <v>104</v>
      </c>
      <c r="B45" s="14"/>
      <c r="C45" s="25">
        <v>188761</v>
      </c>
      <c r="D45" s="14"/>
      <c r="E45" s="22">
        <v>2E-3</v>
      </c>
      <c r="F45" s="14"/>
      <c r="G45" s="25">
        <v>192979</v>
      </c>
      <c r="H45" s="14"/>
      <c r="I45" s="22">
        <v>1.6000000000000001E-3</v>
      </c>
      <c r="J45" s="14"/>
      <c r="K45" s="25">
        <v>197953</v>
      </c>
      <c r="L45" s="14"/>
      <c r="M45" s="22">
        <v>1.6000000000000001E-3</v>
      </c>
      <c r="N45" s="14"/>
      <c r="O45" s="25">
        <v>203988</v>
      </c>
      <c r="P45" s="14"/>
      <c r="Q45" s="22">
        <v>1.6999999999999999E-3</v>
      </c>
      <c r="R45" s="14"/>
      <c r="S45" s="25">
        <v>199909</v>
      </c>
      <c r="T45" s="14"/>
      <c r="U45" s="22">
        <v>1.6999999999999999E-3</v>
      </c>
      <c r="V45" s="14"/>
      <c r="W45" s="25">
        <v>217216</v>
      </c>
      <c r="X45" s="14"/>
      <c r="Y45" s="22">
        <v>1.6999999999999999E-3</v>
      </c>
      <c r="Z45" s="24"/>
      <c r="AA45" s="16" t="s">
        <v>104</v>
      </c>
      <c r="AB45" s="24"/>
      <c r="AC45" s="25">
        <v>222380</v>
      </c>
      <c r="AD45" s="24"/>
      <c r="AE45" s="22">
        <v>1.6000000000000001E-3</v>
      </c>
      <c r="AF45" s="24"/>
      <c r="AG45" s="31">
        <v>221399</v>
      </c>
      <c r="AH45" s="42"/>
      <c r="AI45" s="22">
        <v>1.6000000000000001E-3</v>
      </c>
      <c r="AJ45" s="43"/>
      <c r="AK45" s="31">
        <f>+AK40+AK41+AK42+AK43+AK44+AK39</f>
        <v>207431</v>
      </c>
      <c r="AL45" s="42"/>
      <c r="AM45" s="22">
        <v>1.5E-3</v>
      </c>
      <c r="AN45" s="42"/>
      <c r="AO45" s="31">
        <v>223734</v>
      </c>
      <c r="AP45" s="42"/>
      <c r="AQ45" s="22">
        <v>1.1999999999999999E-3</v>
      </c>
      <c r="AR45" s="43"/>
      <c r="AS45" s="31">
        <v>220421</v>
      </c>
      <c r="AT45" s="42"/>
      <c r="AU45" s="22">
        <v>1.4E-3</v>
      </c>
      <c r="AV45" s="43"/>
      <c r="AW45" s="31">
        <v>216376</v>
      </c>
      <c r="AX45" s="42"/>
      <c r="AY45" s="22">
        <v>1.4E-3</v>
      </c>
      <c r="AZ45" s="24"/>
    </row>
    <row r="46" spans="1:52" x14ac:dyDescent="0.2">
      <c r="A46" s="16" t="s">
        <v>105</v>
      </c>
      <c r="B46" s="14"/>
      <c r="C46" s="25">
        <v>70337</v>
      </c>
      <c r="D46" s="14"/>
      <c r="E46" s="24"/>
      <c r="F46" s="14"/>
      <c r="G46" s="25">
        <v>70648</v>
      </c>
      <c r="H46" s="14"/>
      <c r="I46" s="24"/>
      <c r="J46" s="14"/>
      <c r="K46" s="25">
        <v>72075</v>
      </c>
      <c r="L46" s="14"/>
      <c r="M46" s="24"/>
      <c r="N46" s="14"/>
      <c r="O46" s="25">
        <v>79999</v>
      </c>
      <c r="P46" s="14"/>
      <c r="Q46" s="24"/>
      <c r="R46" s="14"/>
      <c r="S46" s="25">
        <v>81430</v>
      </c>
      <c r="T46" s="14"/>
      <c r="U46" s="24"/>
      <c r="V46" s="14"/>
      <c r="W46" s="25">
        <v>77820</v>
      </c>
      <c r="X46" s="14"/>
      <c r="Y46" s="24"/>
      <c r="Z46" s="24"/>
      <c r="AA46" s="16" t="s">
        <v>105</v>
      </c>
      <c r="AB46" s="24"/>
      <c r="AC46" s="25">
        <v>82334</v>
      </c>
      <c r="AD46" s="24"/>
      <c r="AE46" s="24"/>
      <c r="AF46" s="24"/>
      <c r="AG46" s="25">
        <v>85330</v>
      </c>
      <c r="AH46" s="24"/>
      <c r="AI46" s="24"/>
      <c r="AJ46" s="25"/>
      <c r="AK46" s="25">
        <v>89592</v>
      </c>
      <c r="AL46" s="24"/>
      <c r="AM46" s="24"/>
      <c r="AN46" s="25"/>
      <c r="AO46" s="25">
        <v>84890</v>
      </c>
      <c r="AP46" s="24"/>
      <c r="AQ46" s="24"/>
      <c r="AR46" s="25"/>
      <c r="AS46" s="25">
        <v>85046</v>
      </c>
      <c r="AT46" s="24"/>
      <c r="AU46" s="24"/>
      <c r="AV46" s="25"/>
      <c r="AW46" s="25">
        <v>85878</v>
      </c>
      <c r="AX46" s="24"/>
      <c r="AY46" s="24"/>
      <c r="AZ46" s="24"/>
    </row>
    <row r="47" spans="1:52" x14ac:dyDescent="0.2">
      <c r="A47" s="16" t="s">
        <v>106</v>
      </c>
      <c r="B47" s="14"/>
      <c r="C47" s="25">
        <v>27416</v>
      </c>
      <c r="D47" s="14"/>
      <c r="E47" s="24"/>
      <c r="F47" s="14"/>
      <c r="G47" s="25">
        <v>26779</v>
      </c>
      <c r="H47" s="14"/>
      <c r="I47" s="24"/>
      <c r="J47" s="14"/>
      <c r="K47" s="25">
        <v>24380</v>
      </c>
      <c r="L47" s="14"/>
      <c r="M47" s="24"/>
      <c r="N47" s="14"/>
      <c r="O47" s="25">
        <v>23546</v>
      </c>
      <c r="P47" s="14"/>
      <c r="Q47" s="24"/>
      <c r="R47" s="14"/>
      <c r="S47" s="25">
        <v>24608</v>
      </c>
      <c r="T47" s="14"/>
      <c r="U47" s="24"/>
      <c r="V47" s="14"/>
      <c r="W47" s="25">
        <v>24854</v>
      </c>
      <c r="X47" s="14"/>
      <c r="Y47" s="24"/>
      <c r="Z47" s="24"/>
      <c r="AA47" s="16" t="s">
        <v>106</v>
      </c>
      <c r="AB47" s="24"/>
      <c r="AC47" s="25">
        <v>27369</v>
      </c>
      <c r="AD47" s="24"/>
      <c r="AE47" s="24"/>
      <c r="AF47" s="24"/>
      <c r="AG47" s="25">
        <v>30743</v>
      </c>
      <c r="AH47" s="24"/>
      <c r="AI47" s="24"/>
      <c r="AJ47" s="25"/>
      <c r="AK47" s="25">
        <v>32341</v>
      </c>
      <c r="AL47" s="24"/>
      <c r="AM47" s="24"/>
      <c r="AN47" s="25"/>
      <c r="AO47" s="25">
        <v>29840</v>
      </c>
      <c r="AP47" s="24"/>
      <c r="AQ47" s="24"/>
      <c r="AR47" s="25"/>
      <c r="AS47" s="25">
        <v>27880</v>
      </c>
      <c r="AT47" s="24"/>
      <c r="AU47" s="24"/>
      <c r="AV47" s="25"/>
      <c r="AW47" s="25">
        <v>26530</v>
      </c>
      <c r="AX47" s="24"/>
      <c r="AY47" s="24"/>
      <c r="AZ47" s="24"/>
    </row>
    <row r="48" spans="1:52" x14ac:dyDescent="0.2">
      <c r="A48" s="16" t="s">
        <v>107</v>
      </c>
      <c r="B48" s="14"/>
      <c r="C48" s="25">
        <v>10186</v>
      </c>
      <c r="D48" s="14"/>
      <c r="E48" s="24"/>
      <c r="F48" s="14"/>
      <c r="G48" s="25">
        <v>10242</v>
      </c>
      <c r="H48" s="14"/>
      <c r="I48" s="24"/>
      <c r="J48" s="14"/>
      <c r="K48" s="25">
        <v>10466</v>
      </c>
      <c r="L48" s="14"/>
      <c r="M48" s="24"/>
      <c r="N48" s="14"/>
      <c r="O48" s="25">
        <v>10283</v>
      </c>
      <c r="P48" s="14"/>
      <c r="Q48" s="24"/>
      <c r="R48" s="14"/>
      <c r="S48" s="25">
        <v>10128</v>
      </c>
      <c r="T48" s="14"/>
      <c r="U48" s="24"/>
      <c r="V48" s="14"/>
      <c r="W48" s="25">
        <v>10180</v>
      </c>
      <c r="X48" s="14"/>
      <c r="Y48" s="24"/>
      <c r="Z48" s="24"/>
      <c r="AA48" s="16" t="s">
        <v>108</v>
      </c>
      <c r="AB48" s="24"/>
      <c r="AC48" s="25">
        <v>8879</v>
      </c>
      <c r="AD48" s="24"/>
      <c r="AE48" s="24"/>
      <c r="AF48" s="24"/>
      <c r="AG48" s="25">
        <v>8101</v>
      </c>
      <c r="AH48" s="24"/>
      <c r="AI48" s="24"/>
      <c r="AJ48" s="25"/>
      <c r="AK48" s="25">
        <v>1004</v>
      </c>
      <c r="AL48" s="24"/>
      <c r="AM48" s="24"/>
      <c r="AN48" s="25"/>
      <c r="AO48" s="25">
        <v>857</v>
      </c>
      <c r="AP48" s="24"/>
      <c r="AQ48" s="24"/>
      <c r="AR48" s="25"/>
      <c r="AS48" s="25">
        <v>841</v>
      </c>
      <c r="AT48" s="24"/>
      <c r="AU48" s="24"/>
      <c r="AV48" s="25"/>
      <c r="AW48" s="25">
        <v>629</v>
      </c>
      <c r="AX48" s="24"/>
      <c r="AY48" s="24"/>
      <c r="AZ48" s="24"/>
    </row>
    <row r="49" spans="1:52" x14ac:dyDescent="0.2">
      <c r="A49" s="16" t="s">
        <v>109</v>
      </c>
      <c r="B49" s="14"/>
      <c r="C49" s="25">
        <v>35966</v>
      </c>
      <c r="D49" s="14"/>
      <c r="E49" s="24"/>
      <c r="F49" s="14"/>
      <c r="G49" s="25">
        <v>35817</v>
      </c>
      <c r="H49" s="14"/>
      <c r="I49" s="24"/>
      <c r="J49" s="14"/>
      <c r="K49" s="25">
        <v>35826</v>
      </c>
      <c r="L49" s="14"/>
      <c r="M49" s="24"/>
      <c r="N49" s="14"/>
      <c r="O49" s="25">
        <v>37260</v>
      </c>
      <c r="P49" s="14"/>
      <c r="Q49" s="24"/>
      <c r="R49" s="14"/>
      <c r="S49" s="25">
        <v>37851</v>
      </c>
      <c r="T49" s="14"/>
      <c r="U49" s="24"/>
      <c r="V49" s="14"/>
      <c r="W49" s="25">
        <v>38127</v>
      </c>
      <c r="X49" s="14"/>
      <c r="Y49" s="24"/>
      <c r="Z49" s="24"/>
      <c r="AA49" s="16" t="s">
        <v>109</v>
      </c>
      <c r="AB49" s="24"/>
      <c r="AC49" s="25">
        <v>38313</v>
      </c>
      <c r="AD49" s="24"/>
      <c r="AE49" s="24"/>
      <c r="AF49" s="24"/>
      <c r="AG49" s="25">
        <v>38421</v>
      </c>
      <c r="AH49" s="24"/>
      <c r="AI49" s="24"/>
      <c r="AJ49" s="25"/>
      <c r="AK49" s="25">
        <v>37048</v>
      </c>
      <c r="AL49" s="24"/>
      <c r="AM49" s="24"/>
      <c r="AN49" s="25"/>
      <c r="AO49" s="25">
        <v>37829</v>
      </c>
      <c r="AP49" s="24"/>
      <c r="AQ49" s="24"/>
      <c r="AR49" s="25"/>
      <c r="AS49" s="25">
        <v>38140</v>
      </c>
      <c r="AT49" s="24"/>
      <c r="AU49" s="24"/>
      <c r="AV49" s="25"/>
      <c r="AW49" s="25">
        <v>38216</v>
      </c>
      <c r="AX49" s="24"/>
      <c r="AY49" s="24"/>
      <c r="AZ49" s="24"/>
    </row>
    <row r="50" spans="1:52" x14ac:dyDescent="0.2">
      <c r="A50" s="16" t="s">
        <v>110</v>
      </c>
      <c r="B50" s="14"/>
      <c r="C50" s="25">
        <v>998</v>
      </c>
      <c r="D50" s="14"/>
      <c r="E50" s="24"/>
      <c r="F50" s="14"/>
      <c r="G50" s="25">
        <v>990</v>
      </c>
      <c r="H50" s="14"/>
      <c r="I50" s="24"/>
      <c r="J50" s="14"/>
      <c r="K50" s="25">
        <v>1050</v>
      </c>
      <c r="L50" s="14"/>
      <c r="M50" s="24"/>
      <c r="N50" s="14"/>
      <c r="O50" s="25">
        <v>1059</v>
      </c>
      <c r="P50" s="14"/>
      <c r="Q50" s="24"/>
      <c r="R50" s="14"/>
      <c r="S50" s="25">
        <v>1066</v>
      </c>
      <c r="T50" s="14"/>
      <c r="U50" s="24"/>
      <c r="V50" s="14"/>
      <c r="W50" s="25">
        <v>1015</v>
      </c>
      <c r="X50" s="14"/>
      <c r="Y50" s="24"/>
      <c r="Z50" s="24"/>
      <c r="AA50" s="16" t="s">
        <v>111</v>
      </c>
      <c r="AB50" s="24"/>
      <c r="AC50" s="25">
        <v>1134</v>
      </c>
      <c r="AD50" s="24"/>
      <c r="AE50" s="24"/>
      <c r="AF50" s="24"/>
      <c r="AG50" s="25">
        <v>1238</v>
      </c>
      <c r="AH50" s="24"/>
      <c r="AI50" s="24"/>
      <c r="AJ50" s="25"/>
      <c r="AK50" s="25">
        <v>995</v>
      </c>
      <c r="AL50" s="24"/>
      <c r="AM50" s="24"/>
      <c r="AN50" s="25"/>
      <c r="AO50" s="25">
        <v>1129</v>
      </c>
      <c r="AP50" s="24"/>
      <c r="AQ50" s="24"/>
      <c r="AR50" s="25"/>
      <c r="AS50" s="25">
        <v>1125</v>
      </c>
      <c r="AT50" s="24"/>
      <c r="AU50" s="24"/>
      <c r="AV50" s="25"/>
      <c r="AW50" s="25">
        <v>961</v>
      </c>
      <c r="AX50" s="24"/>
      <c r="AY50" s="24"/>
      <c r="AZ50" s="24"/>
    </row>
    <row r="51" spans="1:52" x14ac:dyDescent="0.2">
      <c r="A51" s="36" t="s">
        <v>112</v>
      </c>
      <c r="B51" s="37"/>
      <c r="C51" s="38">
        <v>333664</v>
      </c>
      <c r="D51" s="37"/>
      <c r="E51" s="44"/>
      <c r="F51" s="37"/>
      <c r="G51" s="38">
        <v>337455</v>
      </c>
      <c r="H51" s="37"/>
      <c r="I51" s="44"/>
      <c r="J51" s="37"/>
      <c r="K51" s="38">
        <v>341750</v>
      </c>
      <c r="L51" s="37"/>
      <c r="M51" s="44"/>
      <c r="N51" s="37"/>
      <c r="O51" s="38">
        <v>356135</v>
      </c>
      <c r="P51" s="37"/>
      <c r="Q51" s="44"/>
      <c r="R51" s="37"/>
      <c r="S51" s="38">
        <v>354992</v>
      </c>
      <c r="T51" s="37"/>
      <c r="U51" s="44"/>
      <c r="V51" s="37"/>
      <c r="W51" s="40">
        <v>369212</v>
      </c>
      <c r="X51" s="37"/>
      <c r="Y51" s="45"/>
      <c r="Z51" s="108"/>
      <c r="AA51" s="36" t="s">
        <v>113</v>
      </c>
      <c r="AB51" s="44"/>
      <c r="AC51" s="38">
        <v>380409</v>
      </c>
      <c r="AD51" s="44"/>
      <c r="AE51" s="44"/>
      <c r="AF51" s="44"/>
      <c r="AG51" s="38">
        <v>385232</v>
      </c>
      <c r="AH51" s="44"/>
      <c r="AI51" s="44"/>
      <c r="AJ51" s="38"/>
      <c r="AK51" s="38">
        <f>+AK45+AK46+AK47+AK48+AK49+AK50</f>
        <v>368411</v>
      </c>
      <c r="AL51" s="44"/>
      <c r="AM51" s="44"/>
      <c r="AN51" s="38"/>
      <c r="AO51" s="38">
        <v>378279</v>
      </c>
      <c r="AP51" s="44"/>
      <c r="AQ51" s="44"/>
      <c r="AR51" s="38"/>
      <c r="AS51" s="38">
        <v>373453</v>
      </c>
      <c r="AT51" s="44"/>
      <c r="AU51" s="44"/>
      <c r="AV51" s="38"/>
      <c r="AW51" s="38">
        <v>368590</v>
      </c>
      <c r="AX51" s="44"/>
      <c r="AY51" s="45"/>
      <c r="AZ51" s="24"/>
    </row>
    <row r="52" spans="1:52" x14ac:dyDescent="0.2">
      <c r="A52" s="110" t="s">
        <v>114</v>
      </c>
      <c r="B52" s="86"/>
      <c r="C52" s="86"/>
      <c r="D52" s="86"/>
      <c r="E52" s="111">
        <v>1.11E-2</v>
      </c>
      <c r="F52" s="86"/>
      <c r="G52" s="86"/>
      <c r="H52" s="86"/>
      <c r="I52" s="111">
        <v>1.15E-2</v>
      </c>
      <c r="J52" s="86"/>
      <c r="K52" s="86"/>
      <c r="L52" s="86"/>
      <c r="M52" s="111">
        <v>1.1599999999999999E-2</v>
      </c>
      <c r="N52" s="86"/>
      <c r="O52" s="86"/>
      <c r="P52" s="86"/>
      <c r="Q52" s="111">
        <v>1.09E-2</v>
      </c>
      <c r="R52" s="86"/>
      <c r="S52" s="86"/>
      <c r="T52" s="86"/>
      <c r="U52" s="111">
        <v>1.0500000000000001E-2</v>
      </c>
      <c r="V52" s="86"/>
      <c r="W52" s="86"/>
      <c r="X52" s="86"/>
      <c r="Y52" s="111">
        <v>9.7999999999999997E-3</v>
      </c>
      <c r="Z52" s="108"/>
      <c r="AA52" s="110" t="s">
        <v>115</v>
      </c>
      <c r="AB52" s="112"/>
      <c r="AC52" s="112"/>
      <c r="AD52" s="112"/>
      <c r="AE52" s="111">
        <v>9.4000000000000004E-3</v>
      </c>
      <c r="AF52" s="112"/>
      <c r="AG52" s="112"/>
      <c r="AH52" s="112"/>
      <c r="AI52" s="111">
        <v>9.1000000000000004E-3</v>
      </c>
      <c r="AJ52" s="112"/>
      <c r="AK52" s="112"/>
      <c r="AL52" s="112"/>
      <c r="AM52" s="111">
        <v>9.7000000000000003E-3</v>
      </c>
      <c r="AN52" s="112"/>
      <c r="AO52" s="112"/>
      <c r="AP52" s="112"/>
      <c r="AQ52" s="111">
        <v>0.01</v>
      </c>
      <c r="AR52" s="112"/>
      <c r="AS52" s="112"/>
      <c r="AT52" s="112"/>
      <c r="AU52" s="111">
        <v>9.7999999999999997E-3</v>
      </c>
      <c r="AV52" s="112"/>
      <c r="AW52" s="112"/>
      <c r="AX52" s="112"/>
      <c r="AY52" s="111">
        <v>9.9000000000000008E-3</v>
      </c>
      <c r="AZ52" s="24"/>
    </row>
    <row r="53" spans="1:52" x14ac:dyDescent="0.2">
      <c r="A53" s="47"/>
      <c r="B53" s="47"/>
      <c r="C53" s="47"/>
      <c r="D53" s="47"/>
      <c r="E53" s="47"/>
      <c r="F53" s="47"/>
      <c r="G53" s="47"/>
      <c r="H53" s="47"/>
      <c r="I53" s="47"/>
      <c r="J53" s="47"/>
      <c r="K53" s="47"/>
      <c r="L53" s="47"/>
      <c r="M53" s="47"/>
      <c r="N53" s="47"/>
      <c r="O53" s="47"/>
      <c r="P53" s="47"/>
      <c r="Q53" s="47"/>
      <c r="R53" s="47"/>
      <c r="S53" s="47"/>
      <c r="T53" s="47"/>
      <c r="U53" s="47"/>
      <c r="W53" s="109"/>
      <c r="X53" s="109"/>
      <c r="Y53" s="109"/>
      <c r="Z53" s="107"/>
      <c r="AA53" s="156" t="s">
        <v>116</v>
      </c>
      <c r="AB53" s="157"/>
      <c r="AC53" s="157"/>
      <c r="AD53" s="157"/>
      <c r="AE53" s="157"/>
      <c r="AF53" s="157"/>
      <c r="AG53" s="157"/>
      <c r="AH53" s="157"/>
      <c r="AI53" s="157"/>
      <c r="AJ53" s="157"/>
      <c r="AK53" s="157"/>
      <c r="AL53" s="157"/>
      <c r="AM53" s="157"/>
      <c r="AN53" s="157"/>
      <c r="AO53" s="157"/>
      <c r="AP53" s="157"/>
      <c r="AQ53" s="157"/>
      <c r="AR53" s="157"/>
      <c r="AS53" s="157"/>
      <c r="AT53" s="157"/>
      <c r="AU53" s="157"/>
      <c r="AV53" s="157"/>
      <c r="AW53" s="157"/>
      <c r="AX53" s="157"/>
      <c r="AY53" s="157"/>
      <c r="AZ53" s="14"/>
    </row>
    <row r="54" spans="1:52" x14ac:dyDescent="0.2">
      <c r="A54" s="158" t="s">
        <v>117</v>
      </c>
      <c r="B54" s="151"/>
      <c r="C54" s="151"/>
      <c r="D54" s="151"/>
      <c r="E54" s="151"/>
      <c r="F54" s="151"/>
      <c r="G54" s="151"/>
      <c r="H54" s="151"/>
      <c r="I54" s="151"/>
      <c r="J54" s="151"/>
      <c r="K54" s="151"/>
      <c r="L54" s="151"/>
      <c r="M54" s="151"/>
      <c r="N54" s="151"/>
      <c r="O54" s="151"/>
      <c r="P54" s="151"/>
      <c r="Q54" s="151"/>
      <c r="R54" s="151"/>
      <c r="S54" s="151"/>
      <c r="T54" s="151"/>
      <c r="U54" s="151"/>
      <c r="Z54" s="47"/>
      <c r="AA54" s="158" t="s">
        <v>117</v>
      </c>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4"/>
    </row>
    <row r="55" spans="1:52"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row>
    <row r="56" spans="1:52"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row>
    <row r="57" spans="1:52"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row>
    <row r="58" spans="1:52"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row>
    <row r="59" spans="1:52"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row>
    <row r="60" spans="1:52"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row>
    <row r="61" spans="1:52"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row>
    <row r="62" spans="1:52"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row>
    <row r="63" spans="1:52"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row>
    <row r="64" spans="1:52"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row>
    <row r="65" spans="1:52"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row>
    <row r="66" spans="1:52"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row>
    <row r="67" spans="1:52"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row>
    <row r="68" spans="1:52"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row>
    <row r="69" spans="1:52"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row>
    <row r="70" spans="1:52"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row>
    <row r="71" spans="1:52"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row>
    <row r="72" spans="1:52"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row>
    <row r="73" spans="1:52"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row>
    <row r="74" spans="1:52"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row>
    <row r="75" spans="1:52"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row>
    <row r="76" spans="1:52"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row>
    <row r="77" spans="1:52"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row>
    <row r="78" spans="1:52"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row>
    <row r="79" spans="1:52"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row>
    <row r="80" spans="1:52"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row>
    <row r="81" spans="1:52"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row>
    <row r="82" spans="1:52"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row>
    <row r="83" spans="1:52"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row>
    <row r="84" spans="1:52"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row>
    <row r="85" spans="1:52"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row>
    <row r="86" spans="1:52"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row>
    <row r="87" spans="1:52"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row>
    <row r="88" spans="1:52"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row>
    <row r="89" spans="1:52"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row>
    <row r="90" spans="1:52"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row>
    <row r="91" spans="1:52"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row>
    <row r="92" spans="1:52"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row>
    <row r="93" spans="1:52"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row>
    <row r="94" spans="1:52"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row>
    <row r="95" spans="1:52"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row>
    <row r="96" spans="1:52"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row>
    <row r="97" spans="1:52" x14ac:dyDescent="0.2">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row>
    <row r="98" spans="1:52"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row>
    <row r="99" spans="1:52" x14ac:dyDescent="0.2">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row>
    <row r="100" spans="1:52" x14ac:dyDescent="0.2">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row>
    <row r="101" spans="1:52" x14ac:dyDescent="0.2">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row>
    <row r="102" spans="1:52" x14ac:dyDescent="0.2">
      <c r="AG102" s="14"/>
      <c r="AH102" s="14"/>
      <c r="AI102" s="14"/>
      <c r="AJ102" s="14"/>
      <c r="AK102" s="14"/>
      <c r="AL102" s="14"/>
      <c r="AM102" s="14"/>
      <c r="AN102" s="14"/>
      <c r="AO102" s="14"/>
      <c r="AP102" s="14"/>
      <c r="AQ102" s="14"/>
      <c r="AR102" s="14"/>
      <c r="AS102" s="14"/>
      <c r="AT102" s="14"/>
      <c r="AU102" s="14"/>
      <c r="AV102" s="14"/>
      <c r="AW102" s="14"/>
      <c r="AX102" s="14"/>
      <c r="AY102" s="14"/>
    </row>
    <row r="103" spans="1:52" x14ac:dyDescent="0.2">
      <c r="AG103" s="14"/>
      <c r="AH103" s="14"/>
      <c r="AI103" s="14"/>
      <c r="AJ103" s="14"/>
      <c r="AK103" s="14"/>
      <c r="AL103" s="14"/>
      <c r="AM103" s="14"/>
      <c r="AN103" s="14"/>
      <c r="AO103" s="14"/>
      <c r="AP103" s="14"/>
      <c r="AQ103" s="14"/>
      <c r="AR103" s="14"/>
      <c r="AS103" s="14"/>
      <c r="AT103" s="14"/>
      <c r="AU103" s="14"/>
      <c r="AV103" s="14"/>
      <c r="AW103" s="14"/>
      <c r="AX103" s="14"/>
      <c r="AY103" s="14"/>
    </row>
  </sheetData>
  <mergeCells count="19">
    <mergeCell ref="AO7:AQ7"/>
    <mergeCell ref="AS7:AU7"/>
    <mergeCell ref="AW7:AY7"/>
    <mergeCell ref="AA53:AY53"/>
    <mergeCell ref="A54:U54"/>
    <mergeCell ref="AA54:AY54"/>
    <mergeCell ref="AC6:AI6"/>
    <mergeCell ref="C6:Q6"/>
    <mergeCell ref="S6:Y6"/>
    <mergeCell ref="AK6:AY6"/>
    <mergeCell ref="C7:E7"/>
    <mergeCell ref="G7:I7"/>
    <mergeCell ref="K7:M7"/>
    <mergeCell ref="O7:Q7"/>
    <mergeCell ref="S7:U7"/>
    <mergeCell ref="W7:Y7"/>
    <mergeCell ref="AC7:AE7"/>
    <mergeCell ref="AG7:AI7"/>
    <mergeCell ref="AK7:AM7"/>
  </mergeCells>
  <pageMargins left="0.7" right="0.7" top="0.75" bottom="0.75" header="0.3" footer="0.3"/>
  <pageSetup scale="72" orientation="landscape" r:id="rId1"/>
  <headerFooter>
    <oddFooter>&amp;C&amp;P</oddFooter>
  </headerFooter>
  <colBreaks count="1" manualBreakCount="1">
    <brk id="2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6"/>
  <sheetViews>
    <sheetView workbookViewId="0">
      <selection activeCell="A18" sqref="A18"/>
    </sheetView>
  </sheetViews>
  <sheetFormatPr defaultColWidth="21.5" defaultRowHeight="11.25" x14ac:dyDescent="0.2"/>
  <cols>
    <col min="1" max="1" width="47" style="16" customWidth="1"/>
    <col min="2" max="2" width="0.6640625" style="16" customWidth="1"/>
    <col min="3" max="3" width="9.33203125" style="16" customWidth="1"/>
    <col min="4" max="4" width="0.6640625" style="16" customWidth="1"/>
    <col min="5" max="5" width="9.33203125" style="16" customWidth="1"/>
    <col min="6" max="6" width="0.6640625" style="16" customWidth="1"/>
    <col min="7" max="7" width="9.33203125" style="16" customWidth="1"/>
    <col min="8" max="8" width="0.6640625" style="16" customWidth="1"/>
    <col min="9" max="9" width="9.33203125" style="16" customWidth="1"/>
    <col min="10" max="10" width="0.6640625" style="16" customWidth="1"/>
    <col min="11" max="11" width="9.33203125" style="16" customWidth="1"/>
    <col min="12" max="12" width="0.6640625" style="16" customWidth="1"/>
    <col min="13" max="13" width="9.33203125" style="16" customWidth="1"/>
    <col min="14" max="14" width="0.6640625" style="16" customWidth="1"/>
    <col min="15" max="15" width="9.33203125" style="16" customWidth="1"/>
    <col min="16" max="16" width="0.6640625" style="16" customWidth="1"/>
    <col min="17" max="17" width="9.33203125" style="16" customWidth="1"/>
    <col min="18" max="18" width="0.6640625" style="16" customWidth="1"/>
    <col min="19" max="19" width="9.33203125" style="16" customWidth="1"/>
    <col min="20" max="20" width="0.6640625" style="16" customWidth="1"/>
    <col min="21" max="21" width="9.33203125" style="16" customWidth="1"/>
    <col min="22" max="22" width="0.6640625" style="16" customWidth="1"/>
    <col min="23" max="23" width="9.33203125" style="16" customWidth="1"/>
    <col min="24" max="24" width="0.6640625" style="16" customWidth="1"/>
    <col min="25" max="25" width="9.33203125" style="16" customWidth="1"/>
    <col min="26" max="26" width="0.6640625" style="16" customWidth="1"/>
    <col min="27" max="27" width="9.33203125" style="16" customWidth="1"/>
    <col min="28" max="28" width="0.6640625" style="16" customWidth="1"/>
    <col min="29" max="29" width="9.33203125" style="16" customWidth="1"/>
    <col min="30" max="30" width="0.6640625" style="16" customWidth="1"/>
    <col min="31" max="31" width="9.33203125" style="16" customWidth="1"/>
    <col min="32" max="32" width="0.6640625" style="16" customWidth="1"/>
    <col min="33" max="16384" width="21.5" style="16"/>
  </cols>
  <sheetData>
    <row r="1" spans="1:27" x14ac:dyDescent="0.2">
      <c r="A1" s="13"/>
      <c r="B1" s="14"/>
      <c r="C1" s="14"/>
      <c r="D1" s="14"/>
      <c r="E1" s="14"/>
      <c r="F1" s="14"/>
      <c r="G1" s="14"/>
      <c r="H1" s="14"/>
      <c r="I1" s="14"/>
      <c r="J1" s="14"/>
      <c r="K1" s="14"/>
      <c r="L1" s="14"/>
      <c r="M1" s="14"/>
      <c r="N1" s="14"/>
      <c r="O1" s="14"/>
      <c r="P1" s="14"/>
      <c r="Q1" s="14"/>
      <c r="R1" s="14"/>
      <c r="S1" s="14"/>
      <c r="T1" s="14"/>
      <c r="U1" s="14"/>
      <c r="V1" s="14"/>
      <c r="W1" s="14"/>
      <c r="X1" s="14"/>
      <c r="Y1" s="14"/>
      <c r="Z1" s="14"/>
      <c r="AA1" s="14"/>
    </row>
    <row r="2" spans="1:27" x14ac:dyDescent="0.2">
      <c r="A2" s="15" t="s">
        <v>21</v>
      </c>
      <c r="C2" s="14"/>
      <c r="D2" s="14"/>
      <c r="E2" s="14"/>
      <c r="F2" s="14"/>
      <c r="G2" s="14"/>
      <c r="H2" s="14"/>
      <c r="I2" s="14"/>
      <c r="J2" s="14"/>
      <c r="K2" s="14"/>
      <c r="L2" s="14"/>
      <c r="M2" s="14"/>
      <c r="N2" s="14"/>
      <c r="O2" s="14"/>
      <c r="P2" s="14"/>
      <c r="Q2" s="14"/>
      <c r="R2" s="14"/>
      <c r="S2" s="14"/>
      <c r="T2" s="14"/>
      <c r="U2" s="14"/>
      <c r="V2" s="14"/>
      <c r="W2" s="14"/>
      <c r="X2" s="14"/>
      <c r="Y2" s="14"/>
      <c r="Z2" s="14"/>
      <c r="AA2" s="14"/>
    </row>
    <row r="3" spans="1:27" x14ac:dyDescent="0.2">
      <c r="A3" s="15" t="s">
        <v>118</v>
      </c>
      <c r="B3" s="14"/>
      <c r="C3" s="14"/>
      <c r="D3" s="14"/>
      <c r="E3" s="14"/>
      <c r="F3" s="14"/>
      <c r="G3" s="14"/>
      <c r="H3" s="14"/>
      <c r="I3" s="14"/>
      <c r="J3" s="14"/>
      <c r="K3" s="14"/>
      <c r="L3" s="14"/>
      <c r="M3" s="14"/>
      <c r="N3" s="14"/>
      <c r="O3" s="14"/>
      <c r="P3" s="14"/>
      <c r="Q3" s="14"/>
      <c r="R3" s="14"/>
      <c r="S3" s="14"/>
      <c r="T3" s="14"/>
      <c r="U3" s="14"/>
      <c r="V3" s="14"/>
      <c r="W3" s="14"/>
      <c r="X3" s="14"/>
      <c r="Y3" s="14"/>
      <c r="Z3" s="14"/>
      <c r="AA3" s="14"/>
    </row>
    <row r="4" spans="1:27" x14ac:dyDescent="0.2">
      <c r="A4" s="13"/>
      <c r="B4" s="14"/>
      <c r="C4" s="14"/>
      <c r="D4" s="14"/>
      <c r="E4" s="14"/>
      <c r="F4" s="14"/>
      <c r="G4" s="14"/>
      <c r="H4" s="14"/>
      <c r="I4" s="14"/>
      <c r="J4" s="14"/>
      <c r="K4" s="14"/>
      <c r="L4" s="14"/>
      <c r="M4" s="14"/>
      <c r="N4" s="14"/>
      <c r="O4" s="14"/>
      <c r="P4" s="14"/>
      <c r="Q4" s="14"/>
      <c r="R4" s="14"/>
      <c r="S4" s="14"/>
      <c r="T4" s="14"/>
      <c r="U4" s="14"/>
      <c r="V4" s="14"/>
      <c r="W4" s="14"/>
      <c r="X4" s="14"/>
      <c r="Y4" s="14"/>
      <c r="Z4" s="14"/>
      <c r="AA4" s="14"/>
    </row>
    <row r="5" spans="1:27" x14ac:dyDescent="0.2">
      <c r="A5" s="13"/>
      <c r="B5" s="14"/>
      <c r="C5" s="14"/>
      <c r="D5" s="14"/>
      <c r="E5" s="14"/>
      <c r="F5" s="14"/>
      <c r="G5" s="14"/>
      <c r="H5" s="14"/>
      <c r="I5" s="14"/>
      <c r="J5" s="14"/>
      <c r="K5" s="14"/>
      <c r="L5" s="14"/>
      <c r="M5" s="14"/>
      <c r="N5" s="14"/>
      <c r="O5" s="14"/>
      <c r="P5" s="14"/>
      <c r="Q5" s="14"/>
      <c r="R5" s="14"/>
      <c r="S5" s="14"/>
      <c r="T5" s="14"/>
      <c r="U5" s="14"/>
      <c r="V5" s="14"/>
      <c r="W5" s="14"/>
      <c r="X5" s="14"/>
      <c r="Y5" s="14"/>
      <c r="Z5" s="14"/>
      <c r="AA5" s="14"/>
    </row>
    <row r="6" spans="1:27" s="15" customFormat="1" x14ac:dyDescent="0.2">
      <c r="A6" s="13"/>
      <c r="B6" s="13"/>
      <c r="C6" s="148">
        <v>2013</v>
      </c>
      <c r="D6" s="149"/>
      <c r="E6" s="149"/>
      <c r="F6" s="149"/>
      <c r="G6" s="149"/>
      <c r="H6" s="149"/>
      <c r="I6" s="149"/>
      <c r="J6" s="13"/>
      <c r="K6" s="148">
        <v>2014</v>
      </c>
      <c r="L6" s="149"/>
      <c r="M6" s="149"/>
      <c r="N6" s="149"/>
      <c r="O6" s="149"/>
      <c r="P6" s="149"/>
      <c r="Q6" s="149"/>
      <c r="S6" s="159" t="s">
        <v>119</v>
      </c>
      <c r="T6" s="159" t="s">
        <v>120</v>
      </c>
      <c r="U6" s="159" t="s">
        <v>120</v>
      </c>
      <c r="V6" s="159" t="s">
        <v>120</v>
      </c>
      <c r="W6" s="159" t="s">
        <v>120</v>
      </c>
      <c r="X6" s="166" t="s">
        <v>120</v>
      </c>
      <c r="Y6" s="166" t="s">
        <v>120</v>
      </c>
      <c r="Z6" s="13"/>
      <c r="AA6" s="13"/>
    </row>
    <row r="7" spans="1:27" s="15" customFormat="1" x14ac:dyDescent="0.2">
      <c r="A7" s="98" t="s">
        <v>57</v>
      </c>
      <c r="B7" s="13"/>
      <c r="C7" s="99" t="s">
        <v>24</v>
      </c>
      <c r="D7" s="122"/>
      <c r="E7" s="99" t="s">
        <v>25</v>
      </c>
      <c r="F7" s="122"/>
      <c r="G7" s="99" t="s">
        <v>26</v>
      </c>
      <c r="H7" s="122"/>
      <c r="I7" s="99" t="s">
        <v>27</v>
      </c>
      <c r="J7" s="122"/>
      <c r="K7" s="99" t="s">
        <v>24</v>
      </c>
      <c r="L7" s="122"/>
      <c r="M7" s="99" t="s">
        <v>25</v>
      </c>
      <c r="N7" s="122"/>
      <c r="O7" s="99" t="s">
        <v>26</v>
      </c>
      <c r="P7" s="122"/>
      <c r="Q7" s="100" t="s">
        <v>27</v>
      </c>
      <c r="R7" s="122"/>
      <c r="S7" s="100" t="s">
        <v>24</v>
      </c>
      <c r="T7" s="103"/>
      <c r="U7" s="100" t="s">
        <v>25</v>
      </c>
      <c r="V7" s="103"/>
      <c r="W7" s="100" t="s">
        <v>26</v>
      </c>
      <c r="X7" s="103"/>
      <c r="Y7" s="100" t="s">
        <v>27</v>
      </c>
      <c r="Z7" s="13"/>
      <c r="AA7" s="13"/>
    </row>
    <row r="8" spans="1:27" x14ac:dyDescent="0.2">
      <c r="A8" s="16" t="s">
        <v>121</v>
      </c>
      <c r="B8" s="14"/>
      <c r="C8" s="14"/>
      <c r="D8" s="14"/>
      <c r="E8" s="14"/>
      <c r="F8" s="14"/>
      <c r="G8" s="14"/>
      <c r="H8" s="14"/>
      <c r="I8" s="14"/>
      <c r="J8" s="14"/>
      <c r="K8" s="14"/>
      <c r="L8" s="14"/>
      <c r="M8" s="14"/>
      <c r="N8" s="14"/>
      <c r="O8" s="14"/>
      <c r="P8" s="14"/>
      <c r="Q8" s="86"/>
      <c r="R8" s="14"/>
      <c r="S8" s="14"/>
      <c r="T8" s="14"/>
      <c r="U8" s="14"/>
      <c r="V8" s="14"/>
      <c r="W8" s="14"/>
      <c r="X8" s="14"/>
      <c r="Y8" s="14"/>
      <c r="Z8" s="14"/>
      <c r="AA8" s="14"/>
    </row>
    <row r="9" spans="1:27" x14ac:dyDescent="0.2">
      <c r="A9" s="48" t="s">
        <v>122</v>
      </c>
      <c r="B9" s="14"/>
      <c r="C9" s="127">
        <v>885</v>
      </c>
      <c r="D9" s="128"/>
      <c r="E9" s="127">
        <v>891</v>
      </c>
      <c r="F9" s="128"/>
      <c r="G9" s="127">
        <v>915</v>
      </c>
      <c r="H9" s="128"/>
      <c r="I9" s="127">
        <v>929</v>
      </c>
      <c r="J9" s="128"/>
      <c r="K9" s="127">
        <v>925</v>
      </c>
      <c r="L9" s="128"/>
      <c r="M9" s="127">
        <v>903</v>
      </c>
      <c r="N9" s="128"/>
      <c r="O9" s="127">
        <v>909</v>
      </c>
      <c r="P9" s="128"/>
      <c r="Q9" s="127">
        <v>893</v>
      </c>
      <c r="R9" s="128"/>
      <c r="S9" s="127">
        <v>871</v>
      </c>
      <c r="T9" s="128"/>
      <c r="U9" s="127">
        <v>877</v>
      </c>
      <c r="V9" s="128"/>
      <c r="W9" s="127">
        <v>905</v>
      </c>
      <c r="X9" s="128"/>
      <c r="Y9" s="127">
        <v>927</v>
      </c>
      <c r="Z9" s="14"/>
      <c r="AA9" s="14"/>
    </row>
    <row r="10" spans="1:27" x14ac:dyDescent="0.2">
      <c r="A10" s="48" t="s">
        <v>123</v>
      </c>
      <c r="B10" s="14"/>
      <c r="C10" s="25">
        <v>338</v>
      </c>
      <c r="D10" s="27"/>
      <c r="E10" s="25">
        <v>364</v>
      </c>
      <c r="F10" s="27"/>
      <c r="G10" s="25">
        <v>339</v>
      </c>
      <c r="H10" s="27"/>
      <c r="I10" s="25">
        <v>343</v>
      </c>
      <c r="J10" s="27"/>
      <c r="K10" s="25">
        <v>359</v>
      </c>
      <c r="L10" s="27"/>
      <c r="M10" s="25">
        <v>313</v>
      </c>
      <c r="N10" s="27"/>
      <c r="O10" s="25">
        <v>340</v>
      </c>
      <c r="P10" s="27"/>
      <c r="Q10" s="25">
        <v>319</v>
      </c>
      <c r="R10" s="27"/>
      <c r="S10" s="25">
        <v>425</v>
      </c>
      <c r="T10" s="27"/>
      <c r="U10" s="25">
        <v>349</v>
      </c>
      <c r="V10" s="27"/>
      <c r="W10" s="25">
        <v>326</v>
      </c>
      <c r="X10" s="27"/>
      <c r="Y10" s="25">
        <v>315</v>
      </c>
      <c r="Z10" s="14"/>
      <c r="AA10" s="14"/>
    </row>
    <row r="11" spans="1:27" x14ac:dyDescent="0.2">
      <c r="A11" s="48" t="s">
        <v>124</v>
      </c>
      <c r="B11" s="14"/>
      <c r="C11" s="29">
        <v>249</v>
      </c>
      <c r="D11" s="27"/>
      <c r="E11" s="29">
        <v>254</v>
      </c>
      <c r="F11" s="27"/>
      <c r="G11" s="29">
        <v>262</v>
      </c>
      <c r="H11" s="27"/>
      <c r="I11" s="29">
        <v>250</v>
      </c>
      <c r="J11" s="27"/>
      <c r="K11" s="29">
        <v>227</v>
      </c>
      <c r="L11" s="27"/>
      <c r="M11" s="29">
        <v>223</v>
      </c>
      <c r="N11" s="27"/>
      <c r="O11" s="29">
        <v>228</v>
      </c>
      <c r="P11" s="27"/>
      <c r="Q11" s="29">
        <v>206</v>
      </c>
      <c r="R11" s="27"/>
      <c r="S11" s="29">
        <v>189</v>
      </c>
      <c r="T11" s="27"/>
      <c r="U11" s="29">
        <v>208</v>
      </c>
      <c r="V11" s="27"/>
      <c r="W11" s="29">
        <v>206</v>
      </c>
      <c r="X11" s="27"/>
      <c r="Y11" s="29">
        <v>239</v>
      </c>
      <c r="Z11" s="14"/>
      <c r="AA11" s="14"/>
    </row>
    <row r="12" spans="1:27" x14ac:dyDescent="0.2">
      <c r="A12" s="16" t="s">
        <v>125</v>
      </c>
      <c r="B12" s="14"/>
      <c r="C12" s="25">
        <v>1472</v>
      </c>
      <c r="D12" s="27"/>
      <c r="E12" s="25">
        <v>1509</v>
      </c>
      <c r="F12" s="27"/>
      <c r="G12" s="25">
        <v>1516</v>
      </c>
      <c r="H12" s="27"/>
      <c r="I12" s="25">
        <v>1522</v>
      </c>
      <c r="J12" s="27"/>
      <c r="K12" s="25">
        <v>1511</v>
      </c>
      <c r="L12" s="27"/>
      <c r="M12" s="25">
        <v>1439</v>
      </c>
      <c r="N12" s="27"/>
      <c r="O12" s="25">
        <v>1477</v>
      </c>
      <c r="P12" s="27"/>
      <c r="Q12" s="25">
        <v>1418</v>
      </c>
      <c r="R12" s="27"/>
      <c r="S12" s="25">
        <v>1485</v>
      </c>
      <c r="T12" s="27"/>
      <c r="U12" s="25">
        <v>1434</v>
      </c>
      <c r="V12" s="27"/>
      <c r="W12" s="25">
        <v>1437</v>
      </c>
      <c r="X12" s="27"/>
      <c r="Y12" s="25">
        <v>1481</v>
      </c>
      <c r="Z12" s="14"/>
      <c r="AA12" s="14"/>
    </row>
    <row r="13" spans="1:27" x14ac:dyDescent="0.2">
      <c r="A13" s="16" t="s">
        <v>126</v>
      </c>
      <c r="B13" s="14"/>
      <c r="C13" s="25">
        <v>295</v>
      </c>
      <c r="D13" s="27"/>
      <c r="E13" s="25">
        <v>317</v>
      </c>
      <c r="F13" s="27"/>
      <c r="G13" s="25">
        <v>296</v>
      </c>
      <c r="H13" s="27"/>
      <c r="I13" s="25">
        <v>344</v>
      </c>
      <c r="J13" s="27"/>
      <c r="K13" s="25">
        <v>312</v>
      </c>
      <c r="L13" s="27"/>
      <c r="M13" s="25">
        <v>314</v>
      </c>
      <c r="N13" s="27"/>
      <c r="O13" s="25">
        <v>323</v>
      </c>
      <c r="P13" s="27"/>
      <c r="Q13" s="25">
        <v>390</v>
      </c>
      <c r="R13" s="27"/>
      <c r="S13" s="25">
        <v>302</v>
      </c>
      <c r="T13" s="27"/>
      <c r="U13" s="25">
        <v>299</v>
      </c>
      <c r="V13" s="27"/>
      <c r="W13" s="25">
        <v>301</v>
      </c>
      <c r="X13" s="27"/>
      <c r="Y13" s="25">
        <v>328</v>
      </c>
      <c r="Z13" s="14"/>
      <c r="AA13" s="14"/>
    </row>
    <row r="14" spans="1:27" x14ac:dyDescent="0.2">
      <c r="A14" s="16" t="s">
        <v>127</v>
      </c>
      <c r="B14" s="14"/>
      <c r="C14" s="25">
        <v>228</v>
      </c>
      <c r="D14" s="27"/>
      <c r="E14" s="25">
        <v>238</v>
      </c>
      <c r="F14" s="27"/>
      <c r="G14" s="25">
        <v>226</v>
      </c>
      <c r="H14" s="27"/>
      <c r="I14" s="25">
        <v>241</v>
      </c>
      <c r="J14" s="27"/>
      <c r="K14" s="25">
        <v>237</v>
      </c>
      <c r="L14" s="27"/>
      <c r="M14" s="25">
        <v>236</v>
      </c>
      <c r="N14" s="27"/>
      <c r="O14" s="25">
        <v>234</v>
      </c>
      <c r="P14" s="27"/>
      <c r="Q14" s="25">
        <v>235</v>
      </c>
      <c r="R14" s="27"/>
      <c r="S14" s="25">
        <v>228</v>
      </c>
      <c r="T14" s="27"/>
      <c r="U14" s="25">
        <v>228</v>
      </c>
      <c r="V14" s="27"/>
      <c r="W14" s="25">
        <v>226</v>
      </c>
      <c r="X14" s="27"/>
      <c r="Y14" s="25">
        <v>225</v>
      </c>
      <c r="Z14" s="14"/>
      <c r="AA14" s="14"/>
    </row>
    <row r="15" spans="1:27" x14ac:dyDescent="0.2">
      <c r="A15" s="16" t="s">
        <v>128</v>
      </c>
      <c r="B15" s="14"/>
      <c r="C15" s="25">
        <v>163</v>
      </c>
      <c r="D15" s="27"/>
      <c r="E15" s="25">
        <v>159</v>
      </c>
      <c r="F15" s="27"/>
      <c r="G15" s="25">
        <v>153</v>
      </c>
      <c r="H15" s="27"/>
      <c r="I15" s="25">
        <v>154</v>
      </c>
      <c r="J15" s="27"/>
      <c r="K15" s="25">
        <v>154</v>
      </c>
      <c r="L15" s="27"/>
      <c r="M15" s="25">
        <v>152</v>
      </c>
      <c r="N15" s="27"/>
      <c r="O15" s="25">
        <v>154</v>
      </c>
      <c r="P15" s="27"/>
      <c r="Q15" s="25">
        <v>150</v>
      </c>
      <c r="R15" s="27"/>
      <c r="S15" s="25">
        <v>151</v>
      </c>
      <c r="T15" s="27"/>
      <c r="U15" s="25">
        <v>149</v>
      </c>
      <c r="V15" s="27"/>
      <c r="W15" s="25">
        <v>152</v>
      </c>
      <c r="X15" s="27"/>
      <c r="Y15" s="25">
        <v>148</v>
      </c>
      <c r="Z15" s="14"/>
      <c r="AA15" s="14"/>
    </row>
    <row r="16" spans="1:27" x14ac:dyDescent="0.2">
      <c r="A16" s="16" t="s">
        <v>36</v>
      </c>
      <c r="B16" s="14"/>
      <c r="C16" s="25">
        <v>106</v>
      </c>
      <c r="D16" s="27"/>
      <c r="E16" s="25">
        <v>111</v>
      </c>
      <c r="F16" s="27"/>
      <c r="G16" s="25">
        <v>108</v>
      </c>
      <c r="H16" s="27"/>
      <c r="I16" s="25">
        <v>110</v>
      </c>
      <c r="J16" s="27"/>
      <c r="K16" s="25">
        <v>107</v>
      </c>
      <c r="L16" s="27"/>
      <c r="M16" s="25">
        <v>112</v>
      </c>
      <c r="N16" s="27"/>
      <c r="O16" s="25">
        <v>107</v>
      </c>
      <c r="P16" s="27"/>
      <c r="Q16" s="25">
        <v>102</v>
      </c>
      <c r="R16" s="27"/>
      <c r="S16" s="25">
        <v>98</v>
      </c>
      <c r="T16" s="27"/>
      <c r="U16" s="25">
        <v>96</v>
      </c>
      <c r="V16" s="27"/>
      <c r="W16" s="25">
        <v>95</v>
      </c>
      <c r="X16" s="27"/>
      <c r="Y16" s="25">
        <v>92</v>
      </c>
      <c r="Z16" s="14"/>
      <c r="AA16" s="14"/>
    </row>
    <row r="17" spans="1:27" x14ac:dyDescent="0.2">
      <c r="A17" s="16" t="s">
        <v>129</v>
      </c>
      <c r="B17" s="14"/>
      <c r="C17" s="25">
        <v>68</v>
      </c>
      <c r="D17" s="27"/>
      <c r="E17" s="25">
        <v>90</v>
      </c>
      <c r="F17" s="27"/>
      <c r="G17" s="25">
        <v>63</v>
      </c>
      <c r="H17" s="27"/>
      <c r="I17" s="25">
        <v>96</v>
      </c>
      <c r="J17" s="27"/>
      <c r="K17" s="25">
        <v>64</v>
      </c>
      <c r="L17" s="27"/>
      <c r="M17" s="25">
        <v>68</v>
      </c>
      <c r="N17" s="27"/>
      <c r="O17" s="25">
        <v>61</v>
      </c>
      <c r="P17" s="27"/>
      <c r="Q17" s="25">
        <v>75</v>
      </c>
      <c r="R17" s="27"/>
      <c r="S17" s="25">
        <v>61</v>
      </c>
      <c r="T17" s="27"/>
      <c r="U17" s="25">
        <v>72</v>
      </c>
      <c r="V17" s="27"/>
      <c r="W17" s="25">
        <v>59</v>
      </c>
      <c r="X17" s="27"/>
      <c r="Y17" s="25">
        <v>75</v>
      </c>
      <c r="Z17" s="14"/>
      <c r="AA17" s="14"/>
    </row>
    <row r="18" spans="1:27" x14ac:dyDescent="0.2">
      <c r="A18" s="16" t="s">
        <v>130</v>
      </c>
      <c r="B18" s="14"/>
      <c r="C18" s="25">
        <v>64</v>
      </c>
      <c r="D18" s="27"/>
      <c r="E18" s="25">
        <v>77</v>
      </c>
      <c r="F18" s="27"/>
      <c r="G18" s="25">
        <v>71</v>
      </c>
      <c r="H18" s="27"/>
      <c r="I18" s="25">
        <v>68</v>
      </c>
      <c r="J18" s="27"/>
      <c r="K18" s="25">
        <v>68</v>
      </c>
      <c r="L18" s="27"/>
      <c r="M18" s="25">
        <v>81</v>
      </c>
      <c r="N18" s="27"/>
      <c r="O18" s="25">
        <v>67</v>
      </c>
      <c r="P18" s="27"/>
      <c r="Q18" s="25">
        <v>70</v>
      </c>
      <c r="R18" s="27"/>
      <c r="S18" s="25">
        <v>70</v>
      </c>
      <c r="T18" s="27"/>
      <c r="U18" s="25">
        <v>75</v>
      </c>
      <c r="V18" s="27"/>
      <c r="W18" s="25">
        <v>65</v>
      </c>
      <c r="X18" s="27"/>
      <c r="Y18" s="25">
        <v>60</v>
      </c>
      <c r="Z18" s="14"/>
      <c r="AA18" s="14"/>
    </row>
    <row r="19" spans="1:27" x14ac:dyDescent="0.2">
      <c r="A19" s="16" t="s">
        <v>131</v>
      </c>
      <c r="B19" s="14"/>
      <c r="C19" s="25">
        <v>307</v>
      </c>
      <c r="D19" s="27"/>
      <c r="E19" s="25">
        <v>215</v>
      </c>
      <c r="F19" s="27"/>
      <c r="G19" s="25">
        <v>249</v>
      </c>
      <c r="H19" s="27"/>
      <c r="I19" s="25">
        <v>258</v>
      </c>
      <c r="J19" s="27"/>
      <c r="K19" s="25">
        <v>223</v>
      </c>
      <c r="L19" s="27"/>
      <c r="M19" s="25">
        <v>347</v>
      </c>
      <c r="N19" s="27"/>
      <c r="O19" s="25">
        <v>250</v>
      </c>
      <c r="P19" s="27"/>
      <c r="Q19" s="25">
        <v>211</v>
      </c>
      <c r="R19" s="27"/>
      <c r="S19" s="25">
        <v>242</v>
      </c>
      <c r="T19" s="27"/>
      <c r="U19" s="25">
        <v>250</v>
      </c>
      <c r="V19" s="27"/>
      <c r="W19" s="25">
        <v>268</v>
      </c>
      <c r="X19" s="27"/>
      <c r="Y19" s="25">
        <v>201</v>
      </c>
      <c r="Z19" s="14"/>
      <c r="AA19" s="14"/>
    </row>
    <row r="20" spans="1:27" x14ac:dyDescent="0.2">
      <c r="A20" s="16" t="s">
        <v>42</v>
      </c>
      <c r="B20" s="14"/>
      <c r="C20" s="25">
        <v>86</v>
      </c>
      <c r="D20" s="27"/>
      <c r="E20" s="25">
        <v>93</v>
      </c>
      <c r="F20" s="27"/>
      <c r="G20" s="25">
        <v>81</v>
      </c>
      <c r="H20" s="27"/>
      <c r="I20" s="25">
        <v>82</v>
      </c>
      <c r="J20" s="27"/>
      <c r="K20" s="25">
        <v>75</v>
      </c>
      <c r="L20" s="27"/>
      <c r="M20" s="25">
        <v>75</v>
      </c>
      <c r="N20" s="27"/>
      <c r="O20" s="25">
        <v>75</v>
      </c>
      <c r="P20" s="27"/>
      <c r="Q20" s="25">
        <v>73</v>
      </c>
      <c r="R20" s="27"/>
      <c r="S20" s="25">
        <v>66</v>
      </c>
      <c r="T20" s="27"/>
      <c r="U20" s="25">
        <v>65</v>
      </c>
      <c r="V20" s="27"/>
      <c r="W20" s="25">
        <v>66</v>
      </c>
      <c r="X20" s="27"/>
      <c r="Y20" s="25">
        <v>64</v>
      </c>
      <c r="Z20" s="14"/>
      <c r="AA20" s="14"/>
    </row>
    <row r="21" spans="1:27" ht="13.5" customHeight="1" x14ac:dyDescent="0.2">
      <c r="A21" s="16" t="s">
        <v>132</v>
      </c>
      <c r="B21" s="14"/>
      <c r="C21" s="29">
        <v>39</v>
      </c>
      <c r="D21" s="94"/>
      <c r="E21" s="29">
        <v>13</v>
      </c>
      <c r="F21" s="94"/>
      <c r="G21" s="29">
        <v>16</v>
      </c>
      <c r="H21" s="94"/>
      <c r="I21" s="29">
        <v>2</v>
      </c>
      <c r="J21" s="94"/>
      <c r="K21" s="29">
        <v>-12</v>
      </c>
      <c r="L21" s="94"/>
      <c r="M21" s="29">
        <v>122</v>
      </c>
      <c r="N21" s="94"/>
      <c r="O21" s="29">
        <v>220</v>
      </c>
      <c r="P21" s="27"/>
      <c r="Q21" s="29">
        <v>800</v>
      </c>
      <c r="R21" s="27"/>
      <c r="S21" s="29">
        <v>-3</v>
      </c>
      <c r="T21" s="27"/>
      <c r="U21" s="29">
        <v>59</v>
      </c>
      <c r="V21" s="27"/>
      <c r="W21" s="29">
        <v>11</v>
      </c>
      <c r="X21" s="27"/>
      <c r="Y21" s="29">
        <v>18</v>
      </c>
      <c r="Z21" s="14"/>
      <c r="AA21" s="14"/>
    </row>
    <row r="22" spans="1:27" x14ac:dyDescent="0.2">
      <c r="A22" s="49" t="s">
        <v>133</v>
      </c>
      <c r="B22" s="14"/>
      <c r="C22" s="127">
        <v>2828</v>
      </c>
      <c r="D22" s="128"/>
      <c r="E22" s="127">
        <v>2822</v>
      </c>
      <c r="F22" s="128"/>
      <c r="G22" s="127">
        <v>2779</v>
      </c>
      <c r="H22" s="128"/>
      <c r="I22" s="127">
        <v>2877</v>
      </c>
      <c r="J22" s="128"/>
      <c r="K22" s="127">
        <v>2739</v>
      </c>
      <c r="L22" s="128"/>
      <c r="M22" s="127">
        <v>2946</v>
      </c>
      <c r="N22" s="128"/>
      <c r="O22" s="127">
        <v>2968</v>
      </c>
      <c r="P22" s="128"/>
      <c r="Q22" s="127">
        <v>3524</v>
      </c>
      <c r="R22" s="128"/>
      <c r="S22" s="127">
        <v>2700</v>
      </c>
      <c r="T22" s="128"/>
      <c r="U22" s="127">
        <v>2727</v>
      </c>
      <c r="V22" s="128"/>
      <c r="W22" s="127">
        <v>2680</v>
      </c>
      <c r="X22" s="128"/>
      <c r="Y22" s="127">
        <v>2692</v>
      </c>
      <c r="Z22" s="14"/>
      <c r="AA22" s="14"/>
    </row>
    <row r="23" spans="1:27" x14ac:dyDescent="0.2">
      <c r="A23" s="95"/>
      <c r="B23" s="14"/>
      <c r="C23" s="42"/>
      <c r="D23" s="42"/>
      <c r="E23" s="42"/>
      <c r="F23" s="42"/>
      <c r="G23" s="42"/>
      <c r="H23" s="42"/>
      <c r="I23" s="42"/>
      <c r="J23" s="42"/>
      <c r="K23" s="42"/>
      <c r="L23" s="42"/>
      <c r="M23" s="42"/>
      <c r="N23" s="42"/>
      <c r="O23" s="42"/>
      <c r="P23" s="42"/>
      <c r="Q23" s="42"/>
      <c r="R23" s="42"/>
      <c r="S23" s="42"/>
      <c r="T23" s="42"/>
      <c r="U23" s="42"/>
      <c r="V23" s="42"/>
      <c r="W23" s="42"/>
      <c r="X23" s="42"/>
      <c r="Y23" s="42"/>
      <c r="Z23" s="14"/>
      <c r="AA23" s="14"/>
    </row>
    <row r="24" spans="1:27" x14ac:dyDescent="0.2">
      <c r="A24" s="96" t="s">
        <v>134</v>
      </c>
      <c r="B24" s="14"/>
      <c r="C24" s="42"/>
      <c r="D24" s="42"/>
      <c r="E24" s="42"/>
      <c r="F24" s="42"/>
      <c r="G24" s="42"/>
      <c r="H24" s="42"/>
      <c r="I24" s="42"/>
      <c r="J24" s="42"/>
      <c r="K24" s="42"/>
      <c r="L24" s="42"/>
      <c r="M24" s="42"/>
      <c r="N24" s="42"/>
      <c r="O24" s="42"/>
      <c r="P24" s="42"/>
      <c r="Q24" s="42"/>
      <c r="R24" s="42"/>
      <c r="S24" s="42"/>
      <c r="T24" s="42"/>
      <c r="U24" s="42"/>
      <c r="V24" s="42"/>
      <c r="W24" s="42"/>
      <c r="X24" s="42"/>
      <c r="Y24" s="42"/>
      <c r="Z24" s="14"/>
      <c r="AA24" s="14"/>
    </row>
    <row r="25" spans="1:27" ht="45" x14ac:dyDescent="0.2">
      <c r="A25" s="16" t="s">
        <v>135</v>
      </c>
      <c r="B25" s="14"/>
      <c r="C25" s="127">
        <v>2664</v>
      </c>
      <c r="D25" s="128"/>
      <c r="E25" s="127">
        <v>2743</v>
      </c>
      <c r="F25" s="128"/>
      <c r="G25" s="127">
        <v>2682</v>
      </c>
      <c r="H25" s="128"/>
      <c r="I25" s="127">
        <v>2793</v>
      </c>
      <c r="J25" s="128"/>
      <c r="K25" s="127">
        <v>2681</v>
      </c>
      <c r="L25" s="128"/>
      <c r="M25" s="127">
        <v>2640</v>
      </c>
      <c r="N25" s="128"/>
      <c r="O25" s="127">
        <v>2673</v>
      </c>
      <c r="P25" s="128"/>
      <c r="Q25" s="127">
        <v>2651</v>
      </c>
      <c r="R25" s="128"/>
      <c r="S25" s="127">
        <v>2637</v>
      </c>
      <c r="T25" s="128"/>
      <c r="U25" s="127">
        <v>2603</v>
      </c>
      <c r="V25" s="128"/>
      <c r="W25" s="127">
        <v>2603</v>
      </c>
      <c r="X25" s="128"/>
      <c r="Y25" s="127">
        <v>2610</v>
      </c>
      <c r="Z25" s="14"/>
      <c r="AA25" s="14"/>
    </row>
    <row r="26" spans="1:27" x14ac:dyDescent="0.2">
      <c r="A26" s="14"/>
      <c r="B26" s="14"/>
      <c r="C26" s="28"/>
      <c r="D26" s="28"/>
      <c r="E26" s="28"/>
      <c r="F26" s="28"/>
      <c r="G26" s="28"/>
      <c r="H26" s="28"/>
      <c r="I26" s="28"/>
      <c r="J26" s="28"/>
      <c r="K26" s="28"/>
      <c r="L26" s="28"/>
      <c r="M26" s="28"/>
      <c r="N26" s="28"/>
      <c r="O26" s="28"/>
      <c r="P26" s="28"/>
      <c r="Q26" s="28"/>
      <c r="R26" s="28"/>
      <c r="S26" s="28"/>
      <c r="T26" s="28"/>
      <c r="U26" s="28"/>
      <c r="V26" s="28"/>
      <c r="W26" s="28"/>
      <c r="X26" s="28"/>
      <c r="Y26" s="28"/>
      <c r="Z26" s="14"/>
      <c r="AA26" s="14"/>
    </row>
    <row r="27" spans="1:27" x14ac:dyDescent="0.2">
      <c r="A27" s="16" t="s">
        <v>136</v>
      </c>
      <c r="B27" s="14"/>
      <c r="C27" s="25">
        <v>49700</v>
      </c>
      <c r="D27" s="27"/>
      <c r="E27" s="25">
        <v>49800</v>
      </c>
      <c r="F27" s="27"/>
      <c r="G27" s="25">
        <v>50800</v>
      </c>
      <c r="H27" s="27"/>
      <c r="I27" s="25">
        <v>51100</v>
      </c>
      <c r="J27" s="27"/>
      <c r="K27" s="25">
        <v>51400</v>
      </c>
      <c r="L27" s="27"/>
      <c r="M27" s="25">
        <v>51100</v>
      </c>
      <c r="N27" s="27"/>
      <c r="O27" s="25">
        <v>50900</v>
      </c>
      <c r="P27" s="27"/>
      <c r="Q27" s="25">
        <v>50300</v>
      </c>
      <c r="R27" s="27"/>
      <c r="S27" s="25">
        <v>50500</v>
      </c>
      <c r="T27" s="27"/>
      <c r="U27" s="25">
        <v>50700</v>
      </c>
      <c r="V27" s="27"/>
      <c r="W27" s="25">
        <v>51300</v>
      </c>
      <c r="X27" s="27"/>
      <c r="Y27" s="25">
        <v>51200</v>
      </c>
      <c r="Z27" s="14"/>
      <c r="AA27" s="14"/>
    </row>
    <row r="28" spans="1:27"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spans="1:27" x14ac:dyDescent="0.2">
      <c r="A29" s="13"/>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row>
    <row r="30" spans="1:27" x14ac:dyDescent="0.2">
      <c r="A30" s="13"/>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spans="1:27" x14ac:dyDescent="0.2">
      <c r="A31" s="13"/>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row>
    <row r="32" spans="1:27" x14ac:dyDescent="0.2">
      <c r="A32" s="13"/>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row>
    <row r="33" spans="1:27" x14ac:dyDescent="0.2">
      <c r="A33" s="13"/>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spans="1:27" x14ac:dyDescent="0.2">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row>
    <row r="35" spans="1:27" x14ac:dyDescent="0.2">
      <c r="A35" s="13"/>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spans="1:27" x14ac:dyDescent="0.2">
      <c r="A36" s="13"/>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spans="1:27" x14ac:dyDescent="0.2">
      <c r="A37" s="13"/>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row>
    <row r="38" spans="1:27" x14ac:dyDescent="0.2">
      <c r="A38" s="13"/>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row>
    <row r="39" spans="1:27"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row>
    <row r="40" spans="1:27" x14ac:dyDescent="0.2">
      <c r="A40" s="13"/>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spans="1:27" x14ac:dyDescent="0.2">
      <c r="A41" s="13"/>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row>
    <row r="42" spans="1:27" x14ac:dyDescent="0.2">
      <c r="A42" s="13"/>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spans="1:27" x14ac:dyDescent="0.2">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row>
    <row r="44" spans="1:27" x14ac:dyDescent="0.2">
      <c r="A44" s="13"/>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spans="1:27" x14ac:dyDescent="0.2">
      <c r="A45" s="13"/>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spans="1:27" x14ac:dyDescent="0.2">
      <c r="A46" s="13"/>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spans="1:27" x14ac:dyDescent="0.2">
      <c r="A47" s="13"/>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spans="1:27" x14ac:dyDescent="0.2">
      <c r="A48" s="13"/>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spans="1:27" x14ac:dyDescent="0.2">
      <c r="A49" s="13"/>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spans="1:27"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spans="1:27" x14ac:dyDescent="0.2">
      <c r="A51" s="13"/>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spans="1:27" x14ac:dyDescent="0.2">
      <c r="A52" s="13"/>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spans="1:27" x14ac:dyDescent="0.2">
      <c r="A53" s="13"/>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spans="1:27" x14ac:dyDescent="0.2">
      <c r="A54" s="13"/>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spans="1:27" x14ac:dyDescent="0.2">
      <c r="A55" s="13"/>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spans="1:27" x14ac:dyDescent="0.2">
      <c r="A56" s="13"/>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spans="1:27" x14ac:dyDescent="0.2">
      <c r="A57" s="13"/>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spans="1:27" x14ac:dyDescent="0.2">
      <c r="A58" s="13"/>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spans="1:27" x14ac:dyDescent="0.2">
      <c r="A59" s="13"/>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spans="1:27" x14ac:dyDescent="0.2">
      <c r="A60" s="13"/>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spans="1:27"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spans="1:27" x14ac:dyDescent="0.2">
      <c r="A62" s="13"/>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spans="1:27" x14ac:dyDescent="0.2">
      <c r="A63" s="13"/>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spans="1:27" x14ac:dyDescent="0.2">
      <c r="A64" s="13"/>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spans="1:27" x14ac:dyDescent="0.2">
      <c r="A65" s="13"/>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spans="1:27" x14ac:dyDescent="0.2">
      <c r="A66" s="13"/>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spans="1:27" x14ac:dyDescent="0.2">
      <c r="A67" s="13"/>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spans="1:27" x14ac:dyDescent="0.2">
      <c r="A68" s="13"/>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spans="1:27" x14ac:dyDescent="0.2">
      <c r="A69" s="13"/>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spans="1:27" x14ac:dyDescent="0.2">
      <c r="A70" s="13"/>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spans="1:27" x14ac:dyDescent="0.2">
      <c r="A71" s="13"/>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spans="1:27" x14ac:dyDescent="0.2">
      <c r="A72" s="13"/>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spans="1:27" x14ac:dyDescent="0.2">
      <c r="A73" s="13"/>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spans="1:27" x14ac:dyDescent="0.2">
      <c r="A74" s="13"/>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spans="1:27" x14ac:dyDescent="0.2">
      <c r="A75" s="13"/>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spans="1:27" x14ac:dyDescent="0.2">
      <c r="A76" s="13"/>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spans="1:27" x14ac:dyDescent="0.2">
      <c r="A77" s="13"/>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spans="1:27" x14ac:dyDescent="0.2">
      <c r="A78" s="13"/>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spans="1:27" x14ac:dyDescent="0.2">
      <c r="A79" s="13"/>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spans="1:27" x14ac:dyDescent="0.2">
      <c r="A80" s="13"/>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spans="1:27" x14ac:dyDescent="0.2">
      <c r="A81" s="13"/>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spans="1:27" x14ac:dyDescent="0.2">
      <c r="A82" s="13"/>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spans="1:27" x14ac:dyDescent="0.2">
      <c r="A83" s="13"/>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spans="1:27" x14ac:dyDescent="0.2">
      <c r="A84" s="13"/>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spans="1:27" x14ac:dyDescent="0.2">
      <c r="A85" s="13"/>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spans="1:27" x14ac:dyDescent="0.2">
      <c r="A86" s="13"/>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spans="1:27" x14ac:dyDescent="0.2">
      <c r="A87" s="13"/>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spans="1:27" x14ac:dyDescent="0.2">
      <c r="A88" s="13"/>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spans="1:27" x14ac:dyDescent="0.2">
      <c r="A89" s="13"/>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spans="1:27" x14ac:dyDescent="0.2">
      <c r="A90" s="13"/>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spans="1:27" x14ac:dyDescent="0.2">
      <c r="A91" s="13"/>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spans="1:27" x14ac:dyDescent="0.2">
      <c r="A92" s="13"/>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spans="1:27" x14ac:dyDescent="0.2">
      <c r="A93" s="13"/>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spans="1:27" x14ac:dyDescent="0.2">
      <c r="A94" s="13"/>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spans="1:27" x14ac:dyDescent="0.2">
      <c r="A95" s="13"/>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spans="1:27" x14ac:dyDescent="0.2">
      <c r="A96" s="13"/>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row>
  </sheetData>
  <mergeCells count="3">
    <mergeCell ref="C6:I6"/>
    <mergeCell ref="K6:Q6"/>
    <mergeCell ref="S6:Y6"/>
  </mergeCells>
  <pageMargins left="0.7" right="0.7" top="0.75" bottom="0.75" header="0.3" footer="0.3"/>
  <pageSetup scale="82"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5"/>
  <sheetViews>
    <sheetView topLeftCell="B4" workbookViewId="0">
      <selection activeCell="A18" sqref="A18"/>
    </sheetView>
  </sheetViews>
  <sheetFormatPr defaultColWidth="21.5" defaultRowHeight="11.25" x14ac:dyDescent="0.2"/>
  <cols>
    <col min="1" max="1" width="18" style="16" hidden="1" customWidth="1"/>
    <col min="2" max="2" width="48" style="16" customWidth="1"/>
    <col min="3" max="3" width="0.6640625" style="16" customWidth="1"/>
    <col min="4" max="4" width="9.33203125" style="16" customWidth="1"/>
    <col min="5" max="5" width="0.6640625" style="16" customWidth="1"/>
    <col min="6" max="6" width="9.33203125" style="16" customWidth="1"/>
    <col min="7" max="7" width="0.6640625" style="16" customWidth="1"/>
    <col min="8" max="8" width="9.33203125" style="16" customWidth="1"/>
    <col min="9" max="9" width="0.6640625" style="16" customWidth="1"/>
    <col min="10" max="10" width="9.33203125" style="16" customWidth="1"/>
    <col min="11" max="11" width="0.6640625" style="16" customWidth="1"/>
    <col min="12" max="12" width="9.33203125" style="16" customWidth="1"/>
    <col min="13" max="13" width="0.6640625" style="16" customWidth="1"/>
    <col min="14" max="14" width="9.33203125" style="16" customWidth="1"/>
    <col min="15" max="15" width="0.6640625" style="16" customWidth="1"/>
    <col min="16" max="16" width="9.33203125" style="16" customWidth="1"/>
    <col min="17" max="17" width="0.6640625" style="16" customWidth="1"/>
    <col min="18" max="18" width="9.33203125" style="16" customWidth="1"/>
    <col min="19" max="19" width="0.6640625" style="16" customWidth="1"/>
    <col min="20" max="20" width="9.33203125" style="16" customWidth="1"/>
    <col min="21" max="21" width="0.6640625" style="16" customWidth="1"/>
    <col min="22" max="22" width="9.33203125" style="16" customWidth="1"/>
    <col min="23" max="23" width="0.6640625" style="16" customWidth="1"/>
    <col min="24" max="24" width="9.33203125" style="16" customWidth="1"/>
    <col min="25" max="25" width="0.6640625" style="16" customWidth="1"/>
    <col min="26" max="26" width="9.33203125" style="16" customWidth="1"/>
    <col min="27" max="27" width="4.6640625" style="16" customWidth="1"/>
    <col min="28" max="16384" width="21.5" style="16"/>
  </cols>
  <sheetData>
    <row r="1" spans="1:27" x14ac:dyDescent="0.2">
      <c r="A1" s="14"/>
      <c r="B1" s="14"/>
      <c r="C1" s="14"/>
      <c r="D1" s="14"/>
      <c r="E1" s="14"/>
      <c r="F1" s="14"/>
      <c r="G1" s="14"/>
      <c r="H1" s="14"/>
      <c r="I1" s="14"/>
      <c r="J1" s="14"/>
      <c r="K1" s="14"/>
      <c r="L1" s="14"/>
      <c r="M1" s="14"/>
      <c r="N1" s="14"/>
      <c r="O1" s="14"/>
      <c r="P1" s="14"/>
      <c r="Q1" s="14"/>
      <c r="R1" s="14"/>
      <c r="S1" s="47"/>
      <c r="T1" s="14"/>
      <c r="U1" s="14"/>
      <c r="V1" s="14"/>
      <c r="W1" s="14"/>
      <c r="X1" s="14"/>
      <c r="Y1" s="14"/>
      <c r="Z1" s="14"/>
      <c r="AA1" s="14"/>
    </row>
    <row r="2" spans="1:27" x14ac:dyDescent="0.2">
      <c r="A2" s="14"/>
      <c r="B2" s="15" t="s">
        <v>21</v>
      </c>
      <c r="D2" s="13"/>
      <c r="E2" s="13"/>
      <c r="F2" s="13"/>
      <c r="G2" s="13"/>
      <c r="H2" s="13"/>
      <c r="I2" s="14"/>
      <c r="J2" s="14"/>
      <c r="K2" s="14"/>
      <c r="L2" s="14"/>
      <c r="M2" s="14"/>
      <c r="N2" s="14"/>
      <c r="O2" s="14"/>
      <c r="P2" s="14"/>
      <c r="Q2" s="14"/>
      <c r="R2" s="14"/>
      <c r="S2" s="47"/>
      <c r="T2" s="14"/>
      <c r="U2" s="14"/>
      <c r="V2" s="14"/>
      <c r="W2" s="14"/>
      <c r="X2" s="14"/>
      <c r="Y2" s="14"/>
      <c r="Z2" s="14"/>
      <c r="AA2" s="14"/>
    </row>
    <row r="3" spans="1:27" x14ac:dyDescent="0.2">
      <c r="A3" s="14"/>
      <c r="B3" s="155" t="s">
        <v>137</v>
      </c>
      <c r="C3" s="151"/>
      <c r="D3" s="151"/>
      <c r="E3" s="151"/>
      <c r="F3" s="151"/>
      <c r="G3" s="151"/>
      <c r="H3" s="151"/>
      <c r="I3" s="151"/>
      <c r="J3" s="151"/>
      <c r="K3" s="151"/>
      <c r="L3" s="151"/>
      <c r="M3" s="151"/>
      <c r="N3" s="151"/>
      <c r="O3" s="151"/>
      <c r="P3" s="151"/>
      <c r="Q3" s="151"/>
      <c r="R3" s="151"/>
      <c r="S3" s="47"/>
      <c r="T3" s="14"/>
      <c r="U3" s="14"/>
      <c r="V3" s="14"/>
      <c r="W3" s="14"/>
      <c r="X3" s="14"/>
      <c r="Y3" s="14"/>
      <c r="Z3" s="14"/>
      <c r="AA3" s="14"/>
    </row>
    <row r="4" spans="1:27" x14ac:dyDescent="0.2">
      <c r="A4" s="14"/>
      <c r="B4" s="14"/>
      <c r="C4" s="14"/>
      <c r="D4" s="14"/>
      <c r="E4" s="14"/>
      <c r="F4" s="14"/>
      <c r="G4" s="14"/>
      <c r="H4" s="14"/>
      <c r="I4" s="14"/>
      <c r="J4" s="14"/>
      <c r="K4" s="14"/>
      <c r="L4" s="14"/>
      <c r="M4" s="14"/>
      <c r="N4" s="14"/>
      <c r="O4" s="14"/>
      <c r="P4" s="14"/>
      <c r="Q4" s="14"/>
      <c r="R4" s="14"/>
      <c r="S4" s="47"/>
      <c r="T4" s="14"/>
      <c r="U4" s="14"/>
      <c r="V4" s="14"/>
      <c r="W4" s="14"/>
      <c r="X4" s="14"/>
      <c r="Y4" s="14"/>
      <c r="Z4" s="14"/>
      <c r="AA4" s="14"/>
    </row>
    <row r="5" spans="1:27" s="15" customFormat="1" x14ac:dyDescent="0.2">
      <c r="A5" s="13"/>
      <c r="B5" s="13"/>
      <c r="C5" s="13"/>
      <c r="D5" s="159" t="s">
        <v>56</v>
      </c>
      <c r="E5" s="149"/>
      <c r="F5" s="149"/>
      <c r="G5" s="149"/>
      <c r="H5" s="149"/>
      <c r="I5" s="149"/>
      <c r="J5" s="149"/>
      <c r="K5" s="13"/>
      <c r="L5" s="159" t="s">
        <v>138</v>
      </c>
      <c r="M5" s="149"/>
      <c r="N5" s="149"/>
      <c r="O5" s="149"/>
      <c r="P5" s="149"/>
      <c r="Q5" s="149"/>
      <c r="R5" s="149"/>
      <c r="T5" s="159" t="s">
        <v>119</v>
      </c>
      <c r="U5" s="159" t="s">
        <v>120</v>
      </c>
      <c r="V5" s="159" t="s">
        <v>120</v>
      </c>
      <c r="W5" s="159" t="s">
        <v>120</v>
      </c>
      <c r="X5" s="159" t="s">
        <v>120</v>
      </c>
      <c r="Y5" s="166" t="s">
        <v>120</v>
      </c>
      <c r="Z5" s="166" t="s">
        <v>120</v>
      </c>
      <c r="AA5" s="13"/>
    </row>
    <row r="6" spans="1:27" s="15" customFormat="1" ht="17.25" customHeight="1" x14ac:dyDescent="0.2">
      <c r="A6" s="13"/>
      <c r="B6" s="98" t="s">
        <v>139</v>
      </c>
      <c r="C6" s="13"/>
      <c r="D6" s="99" t="s">
        <v>24</v>
      </c>
      <c r="E6" s="97"/>
      <c r="F6" s="99" t="s">
        <v>25</v>
      </c>
      <c r="G6" s="97"/>
      <c r="H6" s="99" t="s">
        <v>26</v>
      </c>
      <c r="I6" s="97"/>
      <c r="J6" s="99" t="s">
        <v>27</v>
      </c>
      <c r="K6" s="97"/>
      <c r="L6" s="99" t="s">
        <v>24</v>
      </c>
      <c r="M6" s="103"/>
      <c r="N6" s="99" t="s">
        <v>25</v>
      </c>
      <c r="O6" s="103"/>
      <c r="P6" s="99" t="s">
        <v>26</v>
      </c>
      <c r="Q6" s="97"/>
      <c r="R6" s="100" t="s">
        <v>27</v>
      </c>
      <c r="S6" s="114"/>
      <c r="T6" s="100" t="s">
        <v>24</v>
      </c>
      <c r="U6" s="103"/>
      <c r="V6" s="100" t="s">
        <v>25</v>
      </c>
      <c r="W6" s="103"/>
      <c r="X6" s="100" t="s">
        <v>26</v>
      </c>
      <c r="Y6" s="103"/>
      <c r="Z6" s="100" t="s">
        <v>27</v>
      </c>
      <c r="AA6" s="13"/>
    </row>
    <row r="7" spans="1:27" x14ac:dyDescent="0.2">
      <c r="A7" s="14"/>
      <c r="B7" s="16" t="s">
        <v>317</v>
      </c>
      <c r="C7" s="14"/>
      <c r="D7" s="14"/>
      <c r="E7" s="14"/>
      <c r="F7" s="14"/>
      <c r="G7" s="14"/>
      <c r="H7" s="14"/>
      <c r="I7" s="14"/>
      <c r="J7" s="14"/>
      <c r="K7" s="14"/>
      <c r="L7" s="14"/>
      <c r="M7" s="14"/>
      <c r="N7" s="14"/>
      <c r="O7" s="14"/>
      <c r="P7" s="14"/>
      <c r="Q7" s="14"/>
      <c r="R7" s="14"/>
      <c r="S7" s="47"/>
      <c r="T7" s="14"/>
      <c r="U7" s="14"/>
      <c r="V7" s="14"/>
      <c r="W7" s="14"/>
      <c r="X7" s="14"/>
      <c r="Y7" s="14"/>
      <c r="Z7" s="14"/>
      <c r="AA7" s="14"/>
    </row>
    <row r="8" spans="1:27" x14ac:dyDescent="0.2">
      <c r="A8" s="14"/>
      <c r="B8" s="49" t="s">
        <v>140</v>
      </c>
      <c r="C8" s="14"/>
      <c r="D8" s="21">
        <v>915</v>
      </c>
      <c r="E8" s="42"/>
      <c r="F8" s="21">
        <v>945</v>
      </c>
      <c r="G8" s="42"/>
      <c r="H8" s="21">
        <v>1016</v>
      </c>
      <c r="I8" s="42"/>
      <c r="J8" s="21">
        <v>1047</v>
      </c>
      <c r="K8" s="42"/>
      <c r="L8" s="21">
        <v>1092</v>
      </c>
      <c r="M8" s="42"/>
      <c r="N8" s="21">
        <v>1084</v>
      </c>
      <c r="O8" s="14"/>
      <c r="P8" s="21">
        <v>1106</v>
      </c>
      <c r="Q8" s="42"/>
      <c r="R8" s="21">
        <v>1164</v>
      </c>
      <c r="S8" s="47"/>
      <c r="T8" s="21">
        <v>1188</v>
      </c>
      <c r="U8" s="42"/>
      <c r="V8" s="21">
        <v>1163</v>
      </c>
      <c r="W8" s="42"/>
      <c r="X8" s="21">
        <v>1129</v>
      </c>
      <c r="Y8" s="42"/>
      <c r="Z8" s="21">
        <v>1126</v>
      </c>
      <c r="AA8" s="14"/>
    </row>
    <row r="9" spans="1:27" x14ac:dyDescent="0.2">
      <c r="A9" s="14"/>
      <c r="B9" s="49" t="s">
        <v>141</v>
      </c>
      <c r="C9" s="14"/>
      <c r="D9" s="26">
        <v>404</v>
      </c>
      <c r="E9" s="28"/>
      <c r="F9" s="26">
        <v>377</v>
      </c>
      <c r="G9" s="28"/>
      <c r="H9" s="26">
        <v>407</v>
      </c>
      <c r="I9" s="28"/>
      <c r="J9" s="26">
        <v>426</v>
      </c>
      <c r="K9" s="28"/>
      <c r="L9" s="26">
        <v>415</v>
      </c>
      <c r="M9" s="28"/>
      <c r="N9" s="26">
        <v>440</v>
      </c>
      <c r="O9" s="28"/>
      <c r="P9" s="26">
        <v>430</v>
      </c>
      <c r="Q9" s="28"/>
      <c r="R9" s="26">
        <v>438</v>
      </c>
      <c r="S9" s="28"/>
      <c r="T9" s="26">
        <v>445</v>
      </c>
      <c r="U9" s="84"/>
      <c r="V9" s="26">
        <v>454</v>
      </c>
      <c r="W9" s="28"/>
      <c r="X9" s="26">
        <v>419</v>
      </c>
      <c r="Y9" s="28"/>
      <c r="Z9" s="26">
        <v>421</v>
      </c>
      <c r="AA9" s="14"/>
    </row>
    <row r="10" spans="1:27" x14ac:dyDescent="0.2">
      <c r="A10" s="14"/>
      <c r="B10" s="49" t="s">
        <v>142</v>
      </c>
      <c r="C10" s="14"/>
      <c r="D10" s="30">
        <v>79</v>
      </c>
      <c r="E10" s="85"/>
      <c r="F10" s="30">
        <v>79</v>
      </c>
      <c r="G10" s="85"/>
      <c r="H10" s="30">
        <v>82</v>
      </c>
      <c r="I10" s="85"/>
      <c r="J10" s="30">
        <v>84</v>
      </c>
      <c r="K10" s="85"/>
      <c r="L10" s="30">
        <v>85</v>
      </c>
      <c r="M10" s="85"/>
      <c r="N10" s="26">
        <v>85</v>
      </c>
      <c r="O10" s="14"/>
      <c r="P10" s="26">
        <v>84</v>
      </c>
      <c r="Q10" s="28"/>
      <c r="R10" s="26">
        <v>84</v>
      </c>
      <c r="S10" s="47"/>
      <c r="T10" s="26">
        <v>84</v>
      </c>
      <c r="U10" s="28"/>
      <c r="V10" s="26">
        <v>83</v>
      </c>
      <c r="W10" s="28"/>
      <c r="X10" s="26">
        <v>77</v>
      </c>
      <c r="Y10" s="28"/>
      <c r="Z10" s="26">
        <v>78</v>
      </c>
      <c r="AA10" s="14"/>
    </row>
    <row r="11" spans="1:27" x14ac:dyDescent="0.2">
      <c r="A11" s="14"/>
      <c r="B11" s="16" t="s">
        <v>143</v>
      </c>
      <c r="C11" s="14"/>
      <c r="D11" s="21">
        <v>1398</v>
      </c>
      <c r="E11" s="42"/>
      <c r="F11" s="21">
        <v>1401</v>
      </c>
      <c r="G11" s="42"/>
      <c r="H11" s="21">
        <v>1505</v>
      </c>
      <c r="I11" s="42"/>
      <c r="J11" s="21">
        <v>1557</v>
      </c>
      <c r="K11" s="42"/>
      <c r="L11" s="21">
        <v>1592</v>
      </c>
      <c r="M11" s="42"/>
      <c r="N11" s="76">
        <v>1609</v>
      </c>
      <c r="O11" s="86"/>
      <c r="P11" s="76">
        <v>1620</v>
      </c>
      <c r="Q11" s="42"/>
      <c r="R11" s="76">
        <v>1686</v>
      </c>
      <c r="T11" s="76">
        <v>1717</v>
      </c>
      <c r="U11" s="42"/>
      <c r="V11" s="76">
        <v>1700</v>
      </c>
      <c r="W11" s="42"/>
      <c r="X11" s="76">
        <v>1625</v>
      </c>
      <c r="Y11" s="42"/>
      <c r="Z11" s="76">
        <v>1625</v>
      </c>
      <c r="AA11" s="71" t="s">
        <v>144</v>
      </c>
    </row>
    <row r="12" spans="1:27" x14ac:dyDescent="0.2">
      <c r="A12" s="14"/>
      <c r="B12" s="14"/>
      <c r="C12" s="14"/>
      <c r="D12" s="14"/>
      <c r="E12" s="14"/>
      <c r="F12" s="14"/>
      <c r="G12" s="14"/>
      <c r="H12" s="14"/>
      <c r="I12" s="14"/>
      <c r="J12" s="14"/>
      <c r="K12" s="14"/>
      <c r="L12" s="14"/>
      <c r="M12" s="14"/>
      <c r="N12" s="14"/>
      <c r="O12" s="14"/>
      <c r="P12" s="14"/>
      <c r="Q12" s="14"/>
      <c r="R12" s="14"/>
      <c r="T12" s="14"/>
      <c r="U12" s="14"/>
      <c r="V12" s="14"/>
      <c r="W12" s="14"/>
      <c r="X12" s="14"/>
      <c r="Y12" s="14"/>
      <c r="Z12" s="14"/>
      <c r="AA12" s="47"/>
    </row>
    <row r="13" spans="1:27" x14ac:dyDescent="0.2">
      <c r="A13" s="14"/>
      <c r="B13" s="16" t="s">
        <v>318</v>
      </c>
      <c r="C13" s="14"/>
      <c r="D13" s="14"/>
      <c r="E13" s="14"/>
      <c r="F13" s="14"/>
      <c r="G13" s="14"/>
      <c r="H13" s="14"/>
      <c r="I13" s="14"/>
      <c r="J13" s="14"/>
      <c r="K13" s="14"/>
      <c r="L13" s="14"/>
      <c r="M13" s="14"/>
      <c r="N13" s="14"/>
      <c r="O13" s="14"/>
      <c r="P13" s="14"/>
      <c r="Q13" s="14"/>
      <c r="R13" s="14"/>
      <c r="T13" s="14"/>
      <c r="U13" s="14"/>
      <c r="V13" s="14"/>
      <c r="W13" s="14"/>
      <c r="X13" s="14"/>
      <c r="Y13" s="14"/>
      <c r="Z13" s="14"/>
      <c r="AA13" s="47"/>
    </row>
    <row r="14" spans="1:27" x14ac:dyDescent="0.2">
      <c r="A14" s="14"/>
      <c r="B14" s="49" t="s">
        <v>145</v>
      </c>
      <c r="C14" s="14"/>
      <c r="D14" s="56">
        <v>0.17</v>
      </c>
      <c r="E14" s="35"/>
      <c r="F14" s="56">
        <v>0.17</v>
      </c>
      <c r="G14" s="35"/>
      <c r="H14" s="56">
        <v>0.18</v>
      </c>
      <c r="I14" s="35"/>
      <c r="J14" s="56">
        <v>0.17</v>
      </c>
      <c r="K14" s="35"/>
      <c r="L14" s="56">
        <v>0.17</v>
      </c>
      <c r="M14" s="35"/>
      <c r="N14" s="56">
        <v>0.17</v>
      </c>
      <c r="O14" s="126"/>
      <c r="P14" s="56">
        <v>0.16</v>
      </c>
      <c r="Q14" s="35"/>
      <c r="R14" s="56">
        <v>0.15</v>
      </c>
      <c r="S14" s="125"/>
      <c r="T14" s="56">
        <v>0.15</v>
      </c>
      <c r="U14" s="35"/>
      <c r="V14" s="56">
        <v>0.15</v>
      </c>
      <c r="W14" s="35"/>
      <c r="X14" s="56">
        <v>0.14000000000000001</v>
      </c>
      <c r="Y14" s="35"/>
      <c r="Z14" s="56">
        <v>0.14000000000000001</v>
      </c>
      <c r="AA14" s="47"/>
    </row>
    <row r="15" spans="1:27" x14ac:dyDescent="0.2">
      <c r="A15" s="14"/>
      <c r="B15" s="49" t="s">
        <v>146</v>
      </c>
      <c r="C15" s="14"/>
      <c r="D15" s="56">
        <v>0.14000000000000001</v>
      </c>
      <c r="E15" s="35"/>
      <c r="F15" s="56">
        <v>0.14000000000000001</v>
      </c>
      <c r="G15" s="35"/>
      <c r="H15" s="56">
        <v>0.13</v>
      </c>
      <c r="I15" s="35"/>
      <c r="J15" s="56">
        <v>0.13</v>
      </c>
      <c r="K15" s="35"/>
      <c r="L15" s="56">
        <v>0.13</v>
      </c>
      <c r="M15" s="35"/>
      <c r="N15" s="56">
        <v>0.13</v>
      </c>
      <c r="O15" s="35"/>
      <c r="P15" s="56">
        <v>0.13</v>
      </c>
      <c r="Q15" s="35"/>
      <c r="R15" s="56">
        <v>0.12</v>
      </c>
      <c r="S15" s="125"/>
      <c r="T15" s="56">
        <v>0.12</v>
      </c>
      <c r="U15" s="35"/>
      <c r="V15" s="56">
        <v>0.13</v>
      </c>
      <c r="W15" s="35"/>
      <c r="X15" s="56">
        <v>0.13</v>
      </c>
      <c r="Y15" s="35"/>
      <c r="Z15" s="56">
        <v>0.13</v>
      </c>
      <c r="AA15" s="47"/>
    </row>
    <row r="16" spans="1:27" x14ac:dyDescent="0.2">
      <c r="A16" s="14"/>
      <c r="B16" s="49" t="s">
        <v>147</v>
      </c>
      <c r="C16" s="14"/>
      <c r="D16" s="56">
        <v>0.19</v>
      </c>
      <c r="E16" s="35"/>
      <c r="F16" s="56">
        <v>0.2</v>
      </c>
      <c r="G16" s="35"/>
      <c r="H16" s="56">
        <v>0.2</v>
      </c>
      <c r="I16" s="35"/>
      <c r="J16" s="56">
        <v>0.21</v>
      </c>
      <c r="K16" s="35"/>
      <c r="L16" s="56">
        <v>0.21</v>
      </c>
      <c r="M16" s="35"/>
      <c r="N16" s="56">
        <v>0.22</v>
      </c>
      <c r="O16" s="35"/>
      <c r="P16" s="56">
        <v>0.21</v>
      </c>
      <c r="Q16" s="35"/>
      <c r="R16" s="56">
        <v>0.21</v>
      </c>
      <c r="S16" s="125"/>
      <c r="T16" s="56">
        <v>0.22</v>
      </c>
      <c r="U16" s="35"/>
      <c r="V16" s="56">
        <v>0.21</v>
      </c>
      <c r="W16" s="35"/>
      <c r="X16" s="56">
        <v>0.2</v>
      </c>
      <c r="Y16" s="35"/>
      <c r="Z16" s="56">
        <v>0.2</v>
      </c>
      <c r="AA16" s="47"/>
    </row>
    <row r="17" spans="1:27" x14ac:dyDescent="0.2">
      <c r="A17" s="14"/>
      <c r="B17" s="49" t="s">
        <v>319</v>
      </c>
      <c r="C17" s="14"/>
      <c r="D17" s="56">
        <v>0.25</v>
      </c>
      <c r="E17" s="35"/>
      <c r="F17" s="56">
        <v>0.25</v>
      </c>
      <c r="G17" s="35"/>
      <c r="H17" s="56">
        <v>0.26</v>
      </c>
      <c r="I17" s="35"/>
      <c r="J17" s="56">
        <v>0.26</v>
      </c>
      <c r="K17" s="35"/>
      <c r="L17" s="56">
        <v>0.27</v>
      </c>
      <c r="M17" s="35"/>
      <c r="N17" s="56">
        <v>0.27</v>
      </c>
      <c r="O17" s="35"/>
      <c r="P17" s="56">
        <v>0.28000000000000003</v>
      </c>
      <c r="Q17" s="35"/>
      <c r="R17" s="56">
        <v>0.3</v>
      </c>
      <c r="S17" s="125"/>
      <c r="T17" s="56">
        <v>0.3</v>
      </c>
      <c r="U17" s="35"/>
      <c r="V17" s="56">
        <v>0.3</v>
      </c>
      <c r="W17" s="35"/>
      <c r="X17" s="56">
        <v>0.32</v>
      </c>
      <c r="Y17" s="35"/>
      <c r="Z17" s="56">
        <v>0.32</v>
      </c>
      <c r="AA17" s="47"/>
    </row>
    <row r="18" spans="1:27" x14ac:dyDescent="0.2">
      <c r="A18" s="14"/>
      <c r="B18" s="49" t="s">
        <v>148</v>
      </c>
      <c r="C18" s="14"/>
      <c r="D18" s="56">
        <v>0.05</v>
      </c>
      <c r="E18" s="35"/>
      <c r="F18" s="56">
        <v>0.04</v>
      </c>
      <c r="G18" s="35"/>
      <c r="H18" s="56">
        <v>0.04</v>
      </c>
      <c r="I18" s="35"/>
      <c r="J18" s="56">
        <v>0.04</v>
      </c>
      <c r="K18" s="35"/>
      <c r="L18" s="56">
        <v>0.04</v>
      </c>
      <c r="M18" s="35"/>
      <c r="N18" s="56">
        <v>0.04</v>
      </c>
      <c r="O18" s="35"/>
      <c r="P18" s="56">
        <v>0.04</v>
      </c>
      <c r="Q18" s="35"/>
      <c r="R18" s="56">
        <v>0.04</v>
      </c>
      <c r="S18" s="125"/>
      <c r="T18" s="56">
        <v>0.04</v>
      </c>
      <c r="U18" s="35"/>
      <c r="V18" s="56">
        <v>0.04</v>
      </c>
      <c r="W18" s="35"/>
      <c r="X18" s="56">
        <v>0.04</v>
      </c>
      <c r="Y18" s="35"/>
      <c r="Z18" s="56">
        <v>0.04</v>
      </c>
      <c r="AA18" s="47"/>
    </row>
    <row r="19" spans="1:27" x14ac:dyDescent="0.2">
      <c r="A19" s="14"/>
      <c r="B19" s="49" t="s">
        <v>149</v>
      </c>
      <c r="C19" s="14"/>
      <c r="D19" s="87">
        <v>0.2</v>
      </c>
      <c r="E19" s="88"/>
      <c r="F19" s="87">
        <v>0.2</v>
      </c>
      <c r="G19" s="88"/>
      <c r="H19" s="87">
        <v>0.19</v>
      </c>
      <c r="I19" s="88"/>
      <c r="J19" s="87">
        <v>0.19</v>
      </c>
      <c r="K19" s="88"/>
      <c r="L19" s="87">
        <v>0.18</v>
      </c>
      <c r="M19" s="88"/>
      <c r="N19" s="56">
        <v>0.17</v>
      </c>
      <c r="O19" s="35"/>
      <c r="P19" s="56">
        <v>0.18</v>
      </c>
      <c r="Q19" s="35"/>
      <c r="R19" s="56">
        <v>0.18</v>
      </c>
      <c r="S19" s="125"/>
      <c r="T19" s="56">
        <v>0.17</v>
      </c>
      <c r="U19" s="35"/>
      <c r="V19" s="56">
        <v>0.17</v>
      </c>
      <c r="W19" s="35"/>
      <c r="X19" s="56">
        <v>0.17</v>
      </c>
      <c r="Y19" s="35"/>
      <c r="Z19" s="56">
        <v>0.17</v>
      </c>
      <c r="AA19" s="47"/>
    </row>
    <row r="20" spans="1:27" x14ac:dyDescent="0.2">
      <c r="A20" s="14"/>
      <c r="B20" s="16" t="s">
        <v>150</v>
      </c>
      <c r="C20" s="14"/>
      <c r="D20" s="56">
        <v>1</v>
      </c>
      <c r="E20" s="35"/>
      <c r="F20" s="56">
        <v>1</v>
      </c>
      <c r="G20" s="35"/>
      <c r="H20" s="56">
        <v>1</v>
      </c>
      <c r="I20" s="35"/>
      <c r="J20" s="56">
        <v>1</v>
      </c>
      <c r="K20" s="35"/>
      <c r="L20" s="56">
        <v>1</v>
      </c>
      <c r="M20" s="35"/>
      <c r="N20" s="89">
        <v>1</v>
      </c>
      <c r="O20" s="86"/>
      <c r="P20" s="89">
        <v>1</v>
      </c>
      <c r="Q20" s="35"/>
      <c r="R20" s="89">
        <v>1</v>
      </c>
      <c r="S20" s="125"/>
      <c r="T20" s="89">
        <f>SUM(T14:T19)</f>
        <v>1</v>
      </c>
      <c r="U20" s="35"/>
      <c r="V20" s="89">
        <f>SUM(V14:V19)</f>
        <v>1</v>
      </c>
      <c r="W20" s="35"/>
      <c r="X20" s="89">
        <f>SUM(X14:X19)</f>
        <v>1</v>
      </c>
      <c r="Y20" s="35"/>
      <c r="Z20" s="89">
        <f>SUM(Z14:Z19)</f>
        <v>1</v>
      </c>
      <c r="AA20" s="71" t="s">
        <v>144</v>
      </c>
    </row>
    <row r="21" spans="1:27" x14ac:dyDescent="0.2">
      <c r="A21" s="14"/>
      <c r="B21" s="14"/>
      <c r="C21" s="14"/>
      <c r="D21" s="14"/>
      <c r="E21" s="14"/>
      <c r="F21" s="14"/>
      <c r="G21" s="14"/>
      <c r="H21" s="14"/>
      <c r="I21" s="14"/>
      <c r="J21" s="14"/>
      <c r="K21" s="14"/>
      <c r="L21" s="14"/>
      <c r="M21" s="14"/>
      <c r="N21" s="14"/>
      <c r="O21" s="14"/>
      <c r="P21" s="14"/>
      <c r="Q21" s="14"/>
      <c r="R21" s="14"/>
      <c r="T21" s="14"/>
      <c r="U21" s="14"/>
      <c r="V21" s="14"/>
      <c r="W21" s="14"/>
      <c r="X21" s="14"/>
      <c r="Y21" s="14"/>
      <c r="Z21" s="14"/>
      <c r="AA21" s="47"/>
    </row>
    <row r="22" spans="1:27" ht="22.5" x14ac:dyDescent="0.2">
      <c r="A22" s="14"/>
      <c r="B22" s="16" t="s">
        <v>151</v>
      </c>
      <c r="C22" s="14"/>
      <c r="D22" s="78">
        <v>26.3</v>
      </c>
      <c r="E22" s="79"/>
      <c r="F22" s="78">
        <v>26.2</v>
      </c>
      <c r="G22" s="79"/>
      <c r="H22" s="78">
        <v>27.4</v>
      </c>
      <c r="I22" s="79"/>
      <c r="J22" s="78">
        <v>27.6</v>
      </c>
      <c r="K22" s="79"/>
      <c r="L22" s="78">
        <v>27.9</v>
      </c>
      <c r="M22" s="79"/>
      <c r="N22" s="78">
        <v>28.5</v>
      </c>
      <c r="O22" s="14"/>
      <c r="P22" s="78">
        <v>28.3</v>
      </c>
      <c r="Q22" s="79"/>
      <c r="R22" s="78">
        <v>28.5</v>
      </c>
      <c r="T22" s="78">
        <v>28.5</v>
      </c>
      <c r="U22" s="79"/>
      <c r="V22" s="78">
        <v>28.6</v>
      </c>
      <c r="W22" s="79"/>
      <c r="X22" s="78">
        <v>28.5</v>
      </c>
      <c r="Y22" s="79"/>
      <c r="Z22" s="78">
        <v>28.9</v>
      </c>
      <c r="AA22" s="71" t="s">
        <v>144</v>
      </c>
    </row>
    <row r="23" spans="1:27" x14ac:dyDescent="0.2">
      <c r="A23" s="14"/>
      <c r="B23" s="16" t="s">
        <v>320</v>
      </c>
      <c r="C23" s="14"/>
      <c r="D23" s="21">
        <v>244</v>
      </c>
      <c r="E23" s="42"/>
      <c r="F23" s="21">
        <v>255</v>
      </c>
      <c r="G23" s="42"/>
      <c r="H23" s="21">
        <v>255</v>
      </c>
      <c r="I23" s="42"/>
      <c r="J23" s="21">
        <v>235</v>
      </c>
      <c r="K23" s="42"/>
      <c r="L23" s="21">
        <v>264</v>
      </c>
      <c r="M23" s="42"/>
      <c r="N23" s="21">
        <v>280</v>
      </c>
      <c r="O23" s="14"/>
      <c r="P23" s="21">
        <v>282</v>
      </c>
      <c r="Q23" s="42"/>
      <c r="R23" s="21">
        <v>289</v>
      </c>
      <c r="S23" s="47"/>
      <c r="T23" s="21">
        <v>291</v>
      </c>
      <c r="U23" s="42"/>
      <c r="V23" s="21">
        <v>283</v>
      </c>
      <c r="W23" s="42"/>
      <c r="X23" s="21">
        <v>288</v>
      </c>
      <c r="Y23" s="42"/>
      <c r="Z23" s="21">
        <v>277</v>
      </c>
      <c r="AA23" s="14"/>
    </row>
    <row r="24" spans="1:27" x14ac:dyDescent="0.2">
      <c r="A24" s="14"/>
      <c r="B24" s="14"/>
      <c r="C24" s="14"/>
      <c r="D24" s="14"/>
      <c r="E24" s="14"/>
      <c r="F24" s="14"/>
      <c r="G24" s="14"/>
      <c r="H24" s="14"/>
      <c r="I24" s="14"/>
      <c r="J24" s="14"/>
      <c r="K24" s="14"/>
      <c r="L24" s="14"/>
      <c r="M24" s="14"/>
      <c r="N24" s="14"/>
      <c r="O24" s="14"/>
      <c r="P24" s="14"/>
      <c r="Q24" s="14"/>
      <c r="R24" s="14"/>
      <c r="S24" s="47"/>
      <c r="T24" s="14"/>
      <c r="U24" s="14"/>
      <c r="V24" s="14"/>
      <c r="W24" s="14"/>
      <c r="X24" s="14"/>
      <c r="Y24" s="14"/>
      <c r="Z24" s="14"/>
      <c r="AA24" s="14"/>
    </row>
    <row r="25" spans="1:27" x14ac:dyDescent="0.2">
      <c r="A25" s="14"/>
      <c r="B25" s="16" t="s">
        <v>152</v>
      </c>
      <c r="C25" s="14"/>
      <c r="D25" s="14"/>
      <c r="E25" s="14"/>
      <c r="F25" s="14"/>
      <c r="G25" s="14"/>
      <c r="H25" s="14"/>
      <c r="I25" s="14"/>
      <c r="J25" s="14"/>
      <c r="K25" s="14"/>
      <c r="L25" s="14"/>
      <c r="M25" s="14"/>
      <c r="N25" s="14"/>
      <c r="O25" s="14"/>
      <c r="P25" s="14"/>
      <c r="Q25" s="14"/>
      <c r="R25" s="14"/>
      <c r="S25" s="47"/>
      <c r="T25" s="14"/>
      <c r="U25" s="14"/>
      <c r="V25" s="14"/>
      <c r="W25" s="14"/>
      <c r="X25" s="14"/>
      <c r="Y25" s="14"/>
      <c r="Z25" s="14"/>
      <c r="AA25" s="14"/>
    </row>
    <row r="26" spans="1:27" x14ac:dyDescent="0.2">
      <c r="A26" s="14"/>
      <c r="B26" s="16" t="s">
        <v>321</v>
      </c>
      <c r="C26" s="14"/>
      <c r="D26" s="90">
        <v>1569</v>
      </c>
      <c r="E26" s="91"/>
      <c r="F26" s="90">
        <v>1606</v>
      </c>
      <c r="G26" s="91"/>
      <c r="H26" s="90">
        <v>1682</v>
      </c>
      <c r="I26" s="91"/>
      <c r="J26" s="90">
        <v>1848</v>
      </c>
      <c r="K26" s="91"/>
      <c r="L26" s="90">
        <v>1872</v>
      </c>
      <c r="M26" s="91"/>
      <c r="N26" s="90">
        <v>1960</v>
      </c>
      <c r="O26" s="91"/>
      <c r="P26" s="90">
        <v>1972</v>
      </c>
      <c r="Q26" s="91"/>
      <c r="R26" s="90">
        <v>2059</v>
      </c>
      <c r="S26" s="47"/>
      <c r="T26" s="90">
        <v>2068</v>
      </c>
      <c r="U26" s="91"/>
      <c r="V26" s="90">
        <v>2063</v>
      </c>
      <c r="W26" s="91"/>
      <c r="X26" s="90">
        <v>1920</v>
      </c>
      <c r="Y26" s="91"/>
      <c r="Z26" s="90">
        <v>2044</v>
      </c>
      <c r="AA26" s="14"/>
    </row>
    <row r="27" spans="1:27" x14ac:dyDescent="0.2">
      <c r="A27" s="14"/>
      <c r="B27" s="16" t="s">
        <v>153</v>
      </c>
      <c r="C27" s="14"/>
      <c r="D27" s="90">
        <v>1514</v>
      </c>
      <c r="E27" s="91"/>
      <c r="F27" s="90">
        <v>1609</v>
      </c>
      <c r="G27" s="91"/>
      <c r="H27" s="90">
        <v>1675</v>
      </c>
      <c r="I27" s="91"/>
      <c r="J27" s="90">
        <v>1769</v>
      </c>
      <c r="K27" s="91"/>
      <c r="L27" s="90">
        <v>1835</v>
      </c>
      <c r="M27" s="91"/>
      <c r="N27" s="90">
        <v>1900</v>
      </c>
      <c r="O27" s="91"/>
      <c r="P27" s="90">
        <v>1976</v>
      </c>
      <c r="Q27" s="91"/>
      <c r="R27" s="90">
        <v>2009</v>
      </c>
      <c r="S27" s="47"/>
      <c r="T27" s="90">
        <v>2064</v>
      </c>
      <c r="U27" s="91"/>
      <c r="V27" s="90">
        <v>2102</v>
      </c>
      <c r="W27" s="91"/>
      <c r="X27" s="90">
        <v>2027</v>
      </c>
      <c r="Y27" s="91"/>
      <c r="Z27" s="90">
        <v>2052</v>
      </c>
      <c r="AA27" s="14"/>
    </row>
    <row r="28" spans="1:27" x14ac:dyDescent="0.2">
      <c r="A28" s="14"/>
      <c r="B28" s="16" t="s">
        <v>322</v>
      </c>
      <c r="C28" s="14"/>
      <c r="D28" s="90">
        <v>6412</v>
      </c>
      <c r="E28" s="91"/>
      <c r="F28" s="90">
        <v>6215</v>
      </c>
      <c r="G28" s="91"/>
      <c r="H28" s="90">
        <v>6462</v>
      </c>
      <c r="I28" s="91"/>
      <c r="J28" s="90">
        <v>6749</v>
      </c>
      <c r="K28" s="91"/>
      <c r="L28" s="90">
        <v>6598</v>
      </c>
      <c r="M28" s="91"/>
      <c r="N28" s="90">
        <v>6744</v>
      </c>
      <c r="O28" s="91"/>
      <c r="P28" s="90">
        <v>6623</v>
      </c>
      <c r="Q28" s="91"/>
      <c r="R28" s="90">
        <v>6566</v>
      </c>
      <c r="S28" s="47"/>
      <c r="T28" s="90">
        <v>6773</v>
      </c>
      <c r="U28" s="91"/>
      <c r="V28" s="90">
        <v>6521</v>
      </c>
      <c r="W28" s="91"/>
      <c r="X28" s="90">
        <v>6062</v>
      </c>
      <c r="Y28" s="91"/>
      <c r="Z28" s="90">
        <v>6242</v>
      </c>
      <c r="AA28" s="14"/>
    </row>
    <row r="29" spans="1:27" x14ac:dyDescent="0.2">
      <c r="A29" s="14"/>
      <c r="B29" s="16" t="s">
        <v>154</v>
      </c>
      <c r="C29" s="14"/>
      <c r="D29" s="90">
        <v>6300</v>
      </c>
      <c r="E29" s="91"/>
      <c r="F29" s="90">
        <v>6438</v>
      </c>
      <c r="G29" s="91"/>
      <c r="H29" s="90">
        <v>6530</v>
      </c>
      <c r="I29" s="91"/>
      <c r="J29" s="90">
        <v>6612</v>
      </c>
      <c r="K29" s="91"/>
      <c r="L29" s="90">
        <v>6680</v>
      </c>
      <c r="M29" s="91"/>
      <c r="N29" s="90">
        <v>6764</v>
      </c>
      <c r="O29" s="91"/>
      <c r="P29" s="90">
        <v>6756</v>
      </c>
      <c r="Q29" s="91"/>
      <c r="R29" s="90">
        <v>6526</v>
      </c>
      <c r="S29" s="47"/>
      <c r="T29" s="90">
        <v>6793</v>
      </c>
      <c r="U29" s="91"/>
      <c r="V29" s="90">
        <v>6920</v>
      </c>
      <c r="W29" s="91"/>
      <c r="X29" s="90">
        <v>6399</v>
      </c>
      <c r="Y29" s="91"/>
      <c r="Z29" s="90">
        <v>6271</v>
      </c>
      <c r="AA29" s="14"/>
    </row>
    <row r="30" spans="1:27" x14ac:dyDescent="0.2">
      <c r="A30" s="14"/>
      <c r="B30" s="16" t="s">
        <v>323</v>
      </c>
      <c r="C30" s="14"/>
      <c r="D30" s="90">
        <v>1435</v>
      </c>
      <c r="E30" s="91"/>
      <c r="F30" s="90">
        <v>1434</v>
      </c>
      <c r="G30" s="91"/>
      <c r="H30" s="90">
        <v>1544</v>
      </c>
      <c r="I30" s="91"/>
      <c r="J30" s="90">
        <v>1661</v>
      </c>
      <c r="K30" s="91"/>
      <c r="L30" s="90">
        <v>1674</v>
      </c>
      <c r="M30" s="91"/>
      <c r="N30" s="90">
        <v>1743</v>
      </c>
      <c r="O30" s="91"/>
      <c r="P30" s="90">
        <v>1698</v>
      </c>
      <c r="Q30" s="91"/>
      <c r="R30" s="90">
        <v>1710</v>
      </c>
      <c r="S30" s="47"/>
      <c r="T30" s="90">
        <v>1741</v>
      </c>
      <c r="U30" s="91"/>
      <c r="V30" s="90">
        <v>1736</v>
      </c>
      <c r="W30" s="91"/>
      <c r="X30" s="90">
        <v>1582</v>
      </c>
      <c r="Y30" s="91"/>
      <c r="Z30" s="90">
        <v>1663</v>
      </c>
      <c r="AA30" s="14"/>
    </row>
    <row r="31" spans="1:27" x14ac:dyDescent="0.2">
      <c r="A31" s="14"/>
      <c r="B31" s="16" t="s">
        <v>155</v>
      </c>
      <c r="C31" s="14"/>
      <c r="D31" s="90">
        <v>1405</v>
      </c>
      <c r="E31" s="91"/>
      <c r="F31" s="90">
        <v>1463</v>
      </c>
      <c r="G31" s="91"/>
      <c r="H31" s="90">
        <v>1511</v>
      </c>
      <c r="I31" s="91"/>
      <c r="J31" s="90">
        <v>1602</v>
      </c>
      <c r="K31" s="91"/>
      <c r="L31" s="90">
        <v>1647</v>
      </c>
      <c r="M31" s="91"/>
      <c r="N31" s="90">
        <v>1698</v>
      </c>
      <c r="O31" s="91"/>
      <c r="P31" s="90">
        <v>1733</v>
      </c>
      <c r="Q31" s="91"/>
      <c r="R31" s="90">
        <v>1695</v>
      </c>
      <c r="S31" s="47"/>
      <c r="T31" s="90">
        <v>1726</v>
      </c>
      <c r="U31" s="91"/>
      <c r="V31" s="90">
        <v>1780</v>
      </c>
      <c r="W31" s="91"/>
      <c r="X31" s="90">
        <v>1691</v>
      </c>
      <c r="Y31" s="91"/>
      <c r="Z31" s="90">
        <v>1677</v>
      </c>
      <c r="AA31" s="14"/>
    </row>
    <row r="32" spans="1:27" x14ac:dyDescent="0.2">
      <c r="A32" s="14"/>
      <c r="B32" s="16" t="s">
        <v>324</v>
      </c>
      <c r="C32" s="14"/>
      <c r="D32" s="90">
        <v>356</v>
      </c>
      <c r="E32" s="91"/>
      <c r="F32" s="90">
        <v>343</v>
      </c>
      <c r="G32" s="91"/>
      <c r="H32" s="90">
        <v>356</v>
      </c>
      <c r="I32" s="91"/>
      <c r="J32" s="90">
        <v>354</v>
      </c>
      <c r="K32" s="91"/>
      <c r="L32" s="90">
        <v>365</v>
      </c>
      <c r="M32" s="91"/>
      <c r="N32" s="90">
        <v>376</v>
      </c>
      <c r="O32" s="91"/>
      <c r="P32" s="90">
        <v>361</v>
      </c>
      <c r="Q32" s="91"/>
      <c r="R32" s="90">
        <v>357</v>
      </c>
      <c r="S32" s="47"/>
      <c r="T32" s="90">
        <v>348</v>
      </c>
      <c r="U32" s="91"/>
      <c r="V32" s="90">
        <v>342</v>
      </c>
      <c r="W32" s="91"/>
      <c r="X32" s="90">
        <v>346</v>
      </c>
      <c r="Y32" s="91"/>
      <c r="Z32" s="90">
        <v>342</v>
      </c>
      <c r="AA32" s="14"/>
    </row>
    <row r="33" spans="1:27" x14ac:dyDescent="0.2">
      <c r="A33" s="14"/>
      <c r="B33" s="16" t="s">
        <v>325</v>
      </c>
      <c r="C33" s="14"/>
      <c r="D33" s="90">
        <v>174</v>
      </c>
      <c r="E33" s="91"/>
      <c r="F33" s="90">
        <v>186</v>
      </c>
      <c r="G33" s="91"/>
      <c r="H33" s="90">
        <v>166</v>
      </c>
      <c r="I33" s="91"/>
      <c r="J33" s="90">
        <v>179</v>
      </c>
      <c r="K33" s="91"/>
      <c r="L33" s="90">
        <v>196</v>
      </c>
      <c r="M33" s="91"/>
      <c r="N33" s="90">
        <v>187</v>
      </c>
      <c r="O33" s="91"/>
      <c r="P33" s="90">
        <v>173</v>
      </c>
      <c r="Q33" s="91"/>
      <c r="R33" s="90">
        <v>198</v>
      </c>
      <c r="S33" s="47"/>
      <c r="T33" s="90">
        <v>187</v>
      </c>
      <c r="U33" s="91"/>
      <c r="V33" s="90">
        <v>185</v>
      </c>
      <c r="W33" s="91"/>
      <c r="X33" s="90">
        <v>206</v>
      </c>
      <c r="Y33" s="91"/>
      <c r="Z33" s="90">
        <v>198</v>
      </c>
      <c r="AA33" s="14"/>
    </row>
    <row r="34" spans="1:27" x14ac:dyDescent="0.2">
      <c r="A34" s="14"/>
      <c r="B34" s="16" t="s">
        <v>326</v>
      </c>
      <c r="C34" s="14"/>
      <c r="D34" s="92">
        <v>9.02</v>
      </c>
      <c r="E34" s="93"/>
      <c r="F34" s="92">
        <v>9.84</v>
      </c>
      <c r="G34" s="93"/>
      <c r="H34" s="92">
        <v>9.7200000000000006</v>
      </c>
      <c r="I34" s="93"/>
      <c r="J34" s="92">
        <v>8.1999999999999993</v>
      </c>
      <c r="K34" s="93"/>
      <c r="L34" s="92">
        <v>7.8</v>
      </c>
      <c r="M34" s="93"/>
      <c r="N34" s="92">
        <v>6.22</v>
      </c>
      <c r="O34" s="93"/>
      <c r="P34" s="92">
        <v>6.21</v>
      </c>
      <c r="Q34" s="93"/>
      <c r="R34" s="92">
        <v>8.5399999999999991</v>
      </c>
      <c r="S34" s="47"/>
      <c r="T34" s="92">
        <v>10.4</v>
      </c>
      <c r="U34" s="93"/>
      <c r="V34" s="92">
        <v>10.06</v>
      </c>
      <c r="W34" s="93"/>
      <c r="X34" s="92">
        <v>9.93</v>
      </c>
      <c r="Y34" s="93"/>
      <c r="Z34" s="92">
        <v>9.49</v>
      </c>
      <c r="AA34" s="14"/>
    </row>
    <row r="35" spans="1:27" x14ac:dyDescent="0.2">
      <c r="A35" s="14"/>
      <c r="B35" s="16" t="s">
        <v>156</v>
      </c>
      <c r="C35" s="14"/>
      <c r="D35" s="22">
        <v>1.4E-3</v>
      </c>
      <c r="E35" s="24"/>
      <c r="F35" s="22">
        <v>1.1999999999999999E-3</v>
      </c>
      <c r="G35" s="24"/>
      <c r="H35" s="22">
        <v>8.9999999999999998E-4</v>
      </c>
      <c r="I35" s="24"/>
      <c r="J35" s="22">
        <v>8.9999999999999998E-4</v>
      </c>
      <c r="K35" s="24"/>
      <c r="L35" s="22">
        <v>6.9999999999999999E-4</v>
      </c>
      <c r="M35" s="24"/>
      <c r="N35" s="22">
        <v>8.9999999999999998E-4</v>
      </c>
      <c r="O35" s="24"/>
      <c r="P35" s="22">
        <v>8.9999999999999998E-4</v>
      </c>
      <c r="Q35" s="24"/>
      <c r="R35" s="22">
        <v>1E-3</v>
      </c>
      <c r="S35" s="47"/>
      <c r="T35" s="22">
        <v>1.1000000000000001E-3</v>
      </c>
      <c r="U35" s="24"/>
      <c r="V35" s="22">
        <v>1.2999999999999999E-3</v>
      </c>
      <c r="W35" s="24"/>
      <c r="X35" s="22">
        <v>1.2999999999999999E-3</v>
      </c>
      <c r="Y35" s="24"/>
      <c r="Z35" s="22">
        <v>1.6000000000000001E-3</v>
      </c>
      <c r="AA35" s="14"/>
    </row>
    <row r="36" spans="1:27" x14ac:dyDescent="0.2">
      <c r="A36" s="14"/>
      <c r="B36" s="16" t="s">
        <v>157</v>
      </c>
      <c r="C36" s="14"/>
      <c r="D36" s="24"/>
      <c r="E36" s="24"/>
      <c r="F36" s="24"/>
      <c r="G36" s="24"/>
      <c r="H36" s="24"/>
      <c r="I36" s="24"/>
      <c r="J36" s="24"/>
      <c r="K36" s="24"/>
      <c r="L36" s="24"/>
      <c r="M36" s="24"/>
      <c r="N36" s="24"/>
      <c r="O36" s="24"/>
      <c r="P36" s="24"/>
      <c r="Q36" s="24"/>
      <c r="R36" s="24"/>
      <c r="S36" s="47"/>
      <c r="T36" s="24"/>
      <c r="U36" s="24"/>
      <c r="V36" s="24"/>
      <c r="W36" s="24"/>
      <c r="X36" s="24"/>
      <c r="Y36" s="24"/>
      <c r="Z36" s="24"/>
      <c r="AA36" s="14"/>
    </row>
    <row r="37" spans="1:27" x14ac:dyDescent="0.2">
      <c r="A37" s="14"/>
      <c r="B37" s="16" t="s">
        <v>158</v>
      </c>
      <c r="C37" s="14"/>
      <c r="D37" s="129">
        <v>1.55</v>
      </c>
      <c r="E37" s="129"/>
      <c r="F37" s="129">
        <v>1.54</v>
      </c>
      <c r="G37" s="129"/>
      <c r="H37" s="129">
        <v>1.55</v>
      </c>
      <c r="I37" s="129"/>
      <c r="J37" s="129">
        <v>1.62</v>
      </c>
      <c r="K37" s="129"/>
      <c r="L37" s="129">
        <v>1.66</v>
      </c>
      <c r="M37" s="129"/>
      <c r="N37" s="129">
        <v>1.68</v>
      </c>
      <c r="O37" s="129"/>
      <c r="P37" s="129">
        <v>1.67</v>
      </c>
      <c r="Q37" s="129"/>
      <c r="R37" s="129">
        <v>1.58</v>
      </c>
      <c r="S37" s="130"/>
      <c r="T37" s="129">
        <v>1.51</v>
      </c>
      <c r="U37" s="129"/>
      <c r="V37" s="129">
        <v>1.53</v>
      </c>
      <c r="W37" s="129"/>
      <c r="X37" s="129">
        <v>1.55</v>
      </c>
      <c r="Y37" s="129"/>
      <c r="Z37" s="129">
        <v>1.52</v>
      </c>
      <c r="AA37" s="14"/>
    </row>
    <row r="38" spans="1:27" x14ac:dyDescent="0.2">
      <c r="A38" s="14"/>
      <c r="B38" s="16" t="s">
        <v>159</v>
      </c>
      <c r="C38" s="14"/>
      <c r="D38" s="18">
        <v>1.32</v>
      </c>
      <c r="E38" s="18"/>
      <c r="F38" s="18">
        <v>1.31</v>
      </c>
      <c r="G38" s="18"/>
      <c r="H38" s="18">
        <v>1.32</v>
      </c>
      <c r="I38" s="18"/>
      <c r="J38" s="18">
        <v>1.36</v>
      </c>
      <c r="K38" s="18"/>
      <c r="L38" s="18">
        <v>1.37</v>
      </c>
      <c r="M38" s="18"/>
      <c r="N38" s="18">
        <v>1.37</v>
      </c>
      <c r="O38" s="18"/>
      <c r="P38" s="18">
        <v>1.33</v>
      </c>
      <c r="Q38" s="18"/>
      <c r="R38" s="18">
        <v>1.25</v>
      </c>
      <c r="S38" s="130"/>
      <c r="T38" s="18">
        <v>1.1299999999999999</v>
      </c>
      <c r="U38" s="18"/>
      <c r="V38" s="18">
        <v>1.1100000000000001</v>
      </c>
      <c r="W38" s="18"/>
      <c r="X38" s="18">
        <v>1.1100000000000001</v>
      </c>
      <c r="Y38" s="18"/>
      <c r="Z38" s="131" t="s">
        <v>342</v>
      </c>
      <c r="AA38" s="14"/>
    </row>
    <row r="39" spans="1:27" x14ac:dyDescent="0.2">
      <c r="A39" s="14"/>
      <c r="B39" s="14"/>
      <c r="C39" s="14"/>
      <c r="D39" s="14"/>
      <c r="E39" s="14"/>
      <c r="F39" s="14"/>
      <c r="G39" s="14"/>
      <c r="H39" s="14"/>
      <c r="I39" s="14"/>
      <c r="J39" s="14"/>
      <c r="K39" s="14"/>
      <c r="L39" s="14"/>
      <c r="M39" s="14"/>
      <c r="N39" s="14"/>
      <c r="O39" s="14"/>
      <c r="P39" s="14"/>
      <c r="Q39" s="14"/>
      <c r="R39" s="14"/>
      <c r="S39" s="47"/>
      <c r="T39" s="14"/>
      <c r="U39" s="14"/>
      <c r="V39" s="14"/>
      <c r="W39" s="14"/>
      <c r="X39" s="14"/>
      <c r="Y39" s="14"/>
      <c r="Z39" s="14"/>
      <c r="AA39" s="14"/>
    </row>
    <row r="40" spans="1:27" ht="22.5" customHeight="1" x14ac:dyDescent="0.2">
      <c r="A40" s="14"/>
      <c r="B40" s="151" t="s">
        <v>327</v>
      </c>
      <c r="C40" s="151"/>
      <c r="D40" s="151"/>
      <c r="E40" s="151"/>
      <c r="F40" s="151"/>
      <c r="G40" s="151"/>
      <c r="H40" s="151"/>
      <c r="I40" s="151"/>
      <c r="J40" s="151"/>
      <c r="K40" s="151"/>
      <c r="L40" s="151"/>
      <c r="M40" s="151"/>
      <c r="N40" s="151"/>
      <c r="O40" s="151"/>
      <c r="P40" s="151"/>
      <c r="Q40" s="151"/>
      <c r="R40" s="151"/>
      <c r="S40" s="151"/>
      <c r="T40" s="154"/>
      <c r="U40" s="153"/>
      <c r="V40" s="153"/>
      <c r="W40" s="153"/>
      <c r="X40" s="153"/>
      <c r="Y40" s="154"/>
      <c r="Z40" s="151"/>
      <c r="AA40" s="14"/>
    </row>
    <row r="41" spans="1:27" x14ac:dyDescent="0.2">
      <c r="A41" s="14"/>
      <c r="B41" s="151" t="s">
        <v>328</v>
      </c>
      <c r="C41" s="151"/>
      <c r="D41" s="151"/>
      <c r="E41" s="151"/>
      <c r="F41" s="151"/>
      <c r="G41" s="151"/>
      <c r="H41" s="151"/>
      <c r="I41" s="151"/>
      <c r="J41" s="151"/>
      <c r="K41" s="151"/>
      <c r="L41" s="151"/>
      <c r="M41" s="151"/>
      <c r="N41" s="151"/>
      <c r="O41" s="151"/>
      <c r="P41" s="151"/>
      <c r="Q41" s="151"/>
      <c r="R41" s="151"/>
      <c r="S41" s="151"/>
      <c r="T41" s="154"/>
      <c r="U41" s="153"/>
      <c r="V41" s="153"/>
      <c r="W41" s="153"/>
      <c r="X41" s="153"/>
      <c r="Y41" s="154"/>
      <c r="Z41" s="151"/>
      <c r="AA41" s="14"/>
    </row>
    <row r="42" spans="1:27" x14ac:dyDescent="0.2">
      <c r="A42" s="14"/>
      <c r="B42" s="151" t="s">
        <v>329</v>
      </c>
      <c r="C42" s="151"/>
      <c r="D42" s="151"/>
      <c r="E42" s="151"/>
      <c r="F42" s="151"/>
      <c r="G42" s="151"/>
      <c r="H42" s="151"/>
      <c r="I42" s="151"/>
      <c r="J42" s="151"/>
      <c r="K42" s="151"/>
      <c r="L42" s="151"/>
      <c r="M42" s="151"/>
      <c r="N42" s="151"/>
      <c r="O42" s="151"/>
      <c r="P42" s="151"/>
      <c r="Q42" s="151"/>
      <c r="R42" s="151"/>
      <c r="S42" s="151"/>
      <c r="T42" s="154"/>
      <c r="U42" s="153"/>
      <c r="V42" s="153"/>
      <c r="W42" s="153"/>
      <c r="X42" s="153"/>
      <c r="Y42" s="154"/>
      <c r="Z42" s="151"/>
      <c r="AA42" s="14"/>
    </row>
    <row r="43" spans="1:27" ht="24.75" customHeight="1" x14ac:dyDescent="0.2">
      <c r="A43" s="14"/>
      <c r="B43" s="151" t="s">
        <v>339</v>
      </c>
      <c r="C43" s="151"/>
      <c r="D43" s="151"/>
      <c r="E43" s="151"/>
      <c r="F43" s="151"/>
      <c r="G43" s="151"/>
      <c r="H43" s="151"/>
      <c r="I43" s="151"/>
      <c r="J43" s="151"/>
      <c r="K43" s="151"/>
      <c r="L43" s="151"/>
      <c r="M43" s="151"/>
      <c r="N43" s="151"/>
      <c r="O43" s="151"/>
      <c r="P43" s="151"/>
      <c r="Q43" s="151"/>
      <c r="R43" s="151"/>
      <c r="S43" s="151"/>
      <c r="T43" s="154"/>
      <c r="U43" s="153"/>
      <c r="V43" s="153"/>
      <c r="W43" s="153"/>
      <c r="X43" s="153"/>
      <c r="Y43" s="154"/>
      <c r="Z43" s="151"/>
      <c r="AA43" s="14"/>
    </row>
    <row r="44" spans="1:27" ht="34.5" customHeight="1" x14ac:dyDescent="0.2">
      <c r="A44" s="14"/>
      <c r="B44" s="151" t="s">
        <v>330</v>
      </c>
      <c r="C44" s="151"/>
      <c r="D44" s="151"/>
      <c r="E44" s="151"/>
      <c r="F44" s="151"/>
      <c r="G44" s="151"/>
      <c r="H44" s="151"/>
      <c r="I44" s="151"/>
      <c r="J44" s="151"/>
      <c r="K44" s="151"/>
      <c r="L44" s="151"/>
      <c r="M44" s="151"/>
      <c r="N44" s="151"/>
      <c r="O44" s="151"/>
      <c r="P44" s="151"/>
      <c r="Q44" s="151"/>
      <c r="R44" s="151"/>
      <c r="S44" s="151"/>
      <c r="T44" s="154"/>
      <c r="U44" s="153"/>
      <c r="V44" s="153"/>
      <c r="W44" s="153"/>
      <c r="X44" s="153"/>
      <c r="Y44" s="154"/>
      <c r="Z44" s="151"/>
      <c r="AA44" s="14"/>
    </row>
    <row r="45" spans="1:27" x14ac:dyDescent="0.2">
      <c r="A45" s="14"/>
      <c r="B45" s="151" t="s">
        <v>331</v>
      </c>
      <c r="C45" s="151"/>
      <c r="D45" s="151"/>
      <c r="E45" s="151"/>
      <c r="F45" s="151"/>
      <c r="G45" s="151"/>
      <c r="H45" s="151"/>
      <c r="I45" s="151"/>
      <c r="J45" s="151"/>
      <c r="K45" s="151"/>
      <c r="L45" s="151"/>
      <c r="M45" s="151"/>
      <c r="N45" s="151"/>
      <c r="O45" s="151"/>
      <c r="P45" s="151"/>
      <c r="Q45" s="151"/>
      <c r="R45" s="151"/>
      <c r="S45" s="151"/>
      <c r="T45" s="154"/>
      <c r="U45" s="153"/>
      <c r="V45" s="153"/>
      <c r="W45" s="153"/>
      <c r="X45" s="153"/>
      <c r="Y45" s="154"/>
      <c r="Z45" s="151"/>
      <c r="AA45" s="14"/>
    </row>
    <row r="46" spans="1:27" x14ac:dyDescent="0.2">
      <c r="A46" s="14"/>
      <c r="B46" s="151" t="s">
        <v>332</v>
      </c>
      <c r="C46" s="151"/>
      <c r="D46" s="151"/>
      <c r="E46" s="151"/>
      <c r="F46" s="151"/>
      <c r="G46" s="151"/>
      <c r="H46" s="151"/>
      <c r="I46" s="151"/>
      <c r="J46" s="151"/>
      <c r="K46" s="151"/>
      <c r="L46" s="151"/>
      <c r="M46" s="151"/>
      <c r="N46" s="151"/>
      <c r="O46" s="151"/>
      <c r="P46" s="151"/>
      <c r="Q46" s="151"/>
      <c r="R46" s="151"/>
      <c r="S46" s="151"/>
      <c r="T46" s="154"/>
      <c r="U46" s="153"/>
      <c r="V46" s="153"/>
      <c r="W46" s="153"/>
      <c r="X46" s="153"/>
      <c r="Y46" s="154"/>
      <c r="Z46" s="151"/>
      <c r="AA46" s="14"/>
    </row>
    <row r="47" spans="1:27" x14ac:dyDescent="0.2">
      <c r="A47" s="14"/>
      <c r="B47" s="151" t="s">
        <v>333</v>
      </c>
      <c r="C47" s="151"/>
      <c r="D47" s="151"/>
      <c r="E47" s="151"/>
      <c r="F47" s="151"/>
      <c r="G47" s="151"/>
      <c r="H47" s="151"/>
      <c r="I47" s="151"/>
      <c r="J47" s="151"/>
      <c r="K47" s="151"/>
      <c r="L47" s="151"/>
      <c r="M47" s="151"/>
      <c r="N47" s="151"/>
      <c r="O47" s="151"/>
      <c r="P47" s="151"/>
      <c r="Q47" s="151"/>
      <c r="R47" s="151"/>
      <c r="S47" s="151"/>
      <c r="T47" s="154"/>
      <c r="U47" s="153"/>
      <c r="V47" s="153"/>
      <c r="W47" s="153"/>
      <c r="X47" s="153"/>
      <c r="Y47" s="154"/>
      <c r="Z47" s="151"/>
      <c r="AA47" s="14"/>
    </row>
    <row r="48" spans="1:27" x14ac:dyDescent="0.2">
      <c r="A48" s="14"/>
      <c r="B48" s="14"/>
      <c r="C48" s="14"/>
      <c r="D48" s="14"/>
      <c r="E48" s="14"/>
      <c r="F48" s="14"/>
      <c r="G48" s="14"/>
      <c r="H48" s="14"/>
      <c r="I48" s="14"/>
      <c r="J48" s="14"/>
      <c r="K48" s="14"/>
      <c r="L48" s="14"/>
      <c r="M48" s="14"/>
      <c r="N48" s="14"/>
      <c r="O48" s="14"/>
      <c r="P48" s="14"/>
      <c r="Q48" s="14"/>
      <c r="R48" s="14"/>
      <c r="S48" s="47"/>
      <c r="T48" s="14"/>
      <c r="U48" s="14"/>
      <c r="V48" s="14"/>
      <c r="W48" s="14"/>
      <c r="X48" s="14"/>
      <c r="Y48" s="14"/>
      <c r="Z48" s="14"/>
      <c r="AA48" s="14"/>
    </row>
    <row r="49" spans="1:27" x14ac:dyDescent="0.2">
      <c r="A49" s="14"/>
      <c r="B49" s="14"/>
      <c r="C49" s="14"/>
      <c r="D49" s="14"/>
      <c r="E49" s="14"/>
      <c r="F49" s="14"/>
      <c r="G49" s="14"/>
      <c r="H49" s="14"/>
      <c r="I49" s="14"/>
      <c r="J49" s="14"/>
      <c r="K49" s="14"/>
      <c r="L49" s="14"/>
      <c r="M49" s="14"/>
      <c r="N49" s="14"/>
      <c r="O49" s="14"/>
      <c r="P49" s="14"/>
      <c r="Q49" s="14"/>
      <c r="R49" s="14"/>
      <c r="S49" s="47"/>
      <c r="T49" s="14"/>
      <c r="U49" s="14"/>
      <c r="V49" s="14"/>
      <c r="W49" s="14"/>
      <c r="X49" s="14"/>
      <c r="Y49" s="14"/>
      <c r="Z49" s="14"/>
      <c r="AA49" s="14"/>
    </row>
    <row r="50" spans="1:27" x14ac:dyDescent="0.2">
      <c r="A50" s="14"/>
      <c r="B50" s="14"/>
      <c r="C50" s="14"/>
      <c r="D50" s="14"/>
      <c r="E50" s="14"/>
      <c r="F50" s="14"/>
      <c r="G50" s="14"/>
      <c r="H50" s="14"/>
      <c r="I50" s="14"/>
      <c r="J50" s="14"/>
      <c r="K50" s="14"/>
      <c r="L50" s="14"/>
      <c r="M50" s="14"/>
      <c r="N50" s="14"/>
      <c r="O50" s="14"/>
      <c r="P50" s="14"/>
      <c r="Q50" s="14"/>
      <c r="R50" s="14"/>
      <c r="S50" s="47"/>
      <c r="T50" s="14"/>
      <c r="U50" s="14"/>
      <c r="V50" s="14"/>
      <c r="W50" s="14"/>
      <c r="X50" s="14"/>
      <c r="Y50" s="14"/>
      <c r="Z50" s="14"/>
      <c r="AA50" s="14"/>
    </row>
    <row r="51" spans="1:27" x14ac:dyDescent="0.2">
      <c r="A51" s="14"/>
      <c r="B51" s="14"/>
      <c r="C51" s="14"/>
      <c r="D51" s="14"/>
      <c r="E51" s="14"/>
      <c r="F51" s="14"/>
      <c r="G51" s="14"/>
      <c r="H51" s="14"/>
      <c r="I51" s="14"/>
      <c r="J51" s="14"/>
      <c r="K51" s="14"/>
      <c r="L51" s="14"/>
      <c r="M51" s="14"/>
      <c r="N51" s="14"/>
      <c r="O51" s="14"/>
      <c r="P51" s="14"/>
      <c r="Q51" s="14"/>
      <c r="R51" s="14"/>
      <c r="S51" s="47"/>
      <c r="T51" s="14"/>
      <c r="U51" s="14"/>
      <c r="V51" s="14"/>
      <c r="W51" s="14"/>
      <c r="X51" s="14"/>
      <c r="Y51" s="14"/>
      <c r="Z51" s="14"/>
      <c r="AA51" s="14"/>
    </row>
    <row r="52" spans="1:27" x14ac:dyDescent="0.2">
      <c r="A52" s="14"/>
      <c r="B52" s="14"/>
      <c r="C52" s="14"/>
      <c r="D52" s="14"/>
      <c r="E52" s="14"/>
      <c r="F52" s="14"/>
      <c r="G52" s="14"/>
      <c r="H52" s="14"/>
      <c r="I52" s="14"/>
      <c r="J52" s="14"/>
      <c r="K52" s="14"/>
      <c r="L52" s="14"/>
      <c r="M52" s="14"/>
      <c r="N52" s="14"/>
      <c r="O52" s="14"/>
      <c r="P52" s="14"/>
      <c r="Q52" s="14"/>
      <c r="R52" s="14"/>
      <c r="S52" s="47"/>
      <c r="T52" s="14"/>
      <c r="U52" s="14"/>
      <c r="V52" s="14"/>
      <c r="W52" s="14"/>
      <c r="X52" s="14"/>
      <c r="Y52" s="14"/>
      <c r="Z52" s="14"/>
      <c r="AA52" s="14"/>
    </row>
    <row r="53" spans="1:27" x14ac:dyDescent="0.2">
      <c r="A53" s="14"/>
      <c r="B53" s="14"/>
      <c r="C53" s="14"/>
      <c r="D53" s="14"/>
      <c r="E53" s="14"/>
      <c r="F53" s="14"/>
      <c r="G53" s="14"/>
      <c r="H53" s="14"/>
      <c r="I53" s="14"/>
      <c r="J53" s="14"/>
      <c r="K53" s="14"/>
      <c r="L53" s="14"/>
      <c r="M53" s="14"/>
      <c r="N53" s="14"/>
      <c r="O53" s="14"/>
      <c r="P53" s="14"/>
      <c r="Q53" s="14"/>
      <c r="R53" s="14"/>
      <c r="S53" s="47"/>
      <c r="T53" s="14"/>
      <c r="U53" s="14"/>
      <c r="V53" s="14"/>
      <c r="W53" s="14"/>
      <c r="X53" s="14"/>
      <c r="Y53" s="14"/>
      <c r="Z53" s="14"/>
      <c r="AA53" s="14"/>
    </row>
    <row r="54" spans="1:27" x14ac:dyDescent="0.2">
      <c r="A54" s="14"/>
      <c r="B54" s="14"/>
      <c r="C54" s="14"/>
      <c r="D54" s="14"/>
      <c r="E54" s="14"/>
      <c r="F54" s="14"/>
      <c r="G54" s="14"/>
      <c r="H54" s="14"/>
      <c r="I54" s="14"/>
      <c r="J54" s="14"/>
      <c r="K54" s="14"/>
      <c r="L54" s="14"/>
      <c r="M54" s="14"/>
      <c r="N54" s="14"/>
      <c r="O54" s="14"/>
      <c r="P54" s="14"/>
      <c r="Q54" s="14"/>
      <c r="R54" s="14"/>
      <c r="S54" s="47"/>
      <c r="T54" s="14"/>
      <c r="U54" s="14"/>
      <c r="V54" s="14"/>
      <c r="W54" s="14"/>
      <c r="X54" s="14"/>
      <c r="Y54" s="14"/>
      <c r="Z54" s="14"/>
      <c r="AA54" s="14"/>
    </row>
    <row r="55" spans="1:27" x14ac:dyDescent="0.2">
      <c r="A55" s="14"/>
      <c r="B55" s="14"/>
      <c r="C55" s="14"/>
      <c r="D55" s="14"/>
      <c r="E55" s="14"/>
      <c r="F55" s="14"/>
      <c r="G55" s="14"/>
      <c r="H55" s="14"/>
      <c r="I55" s="14"/>
      <c r="J55" s="14"/>
      <c r="K55" s="14"/>
      <c r="L55" s="14"/>
      <c r="M55" s="14"/>
      <c r="N55" s="14"/>
      <c r="O55" s="14"/>
      <c r="P55" s="14"/>
      <c r="Q55" s="14"/>
      <c r="R55" s="14"/>
      <c r="S55" s="47"/>
      <c r="T55" s="14"/>
      <c r="U55" s="14"/>
      <c r="V55" s="14"/>
      <c r="W55" s="14"/>
      <c r="X55" s="14"/>
      <c r="Y55" s="14"/>
      <c r="Z55" s="14"/>
      <c r="AA55" s="14"/>
    </row>
    <row r="56" spans="1:27" x14ac:dyDescent="0.2">
      <c r="A56" s="14"/>
      <c r="B56" s="14"/>
      <c r="C56" s="14"/>
      <c r="D56" s="14"/>
      <c r="E56" s="14"/>
      <c r="F56" s="14"/>
      <c r="G56" s="14"/>
      <c r="H56" s="14"/>
      <c r="I56" s="14"/>
      <c r="J56" s="14"/>
      <c r="K56" s="14"/>
      <c r="L56" s="14"/>
      <c r="M56" s="14"/>
      <c r="N56" s="14"/>
      <c r="O56" s="14"/>
      <c r="P56" s="14"/>
      <c r="Q56" s="14"/>
      <c r="R56" s="14"/>
      <c r="S56" s="47"/>
      <c r="T56" s="14"/>
      <c r="U56" s="14"/>
      <c r="V56" s="14"/>
      <c r="W56" s="14"/>
      <c r="X56" s="14"/>
      <c r="Y56" s="14"/>
      <c r="Z56" s="14"/>
      <c r="AA56" s="14"/>
    </row>
    <row r="57" spans="1:27" x14ac:dyDescent="0.2">
      <c r="A57" s="14"/>
      <c r="B57" s="14"/>
      <c r="C57" s="14"/>
      <c r="D57" s="14"/>
      <c r="E57" s="14"/>
      <c r="F57" s="14"/>
      <c r="G57" s="14"/>
      <c r="H57" s="14"/>
      <c r="I57" s="14"/>
      <c r="J57" s="14"/>
      <c r="K57" s="14"/>
      <c r="L57" s="14"/>
      <c r="M57" s="14"/>
      <c r="N57" s="14"/>
      <c r="O57" s="14"/>
      <c r="P57" s="14"/>
      <c r="Q57" s="14"/>
      <c r="R57" s="14"/>
      <c r="S57" s="47"/>
      <c r="T57" s="14"/>
      <c r="U57" s="14"/>
      <c r="V57" s="14"/>
      <c r="W57" s="14"/>
      <c r="X57" s="14"/>
      <c r="Y57" s="14"/>
      <c r="Z57" s="14"/>
      <c r="AA57" s="14"/>
    </row>
    <row r="58" spans="1:27" x14ac:dyDescent="0.2">
      <c r="A58" s="14"/>
      <c r="B58" s="14"/>
      <c r="C58" s="14"/>
      <c r="D58" s="14"/>
      <c r="E58" s="14"/>
      <c r="F58" s="14"/>
      <c r="G58" s="14"/>
      <c r="H58" s="14"/>
      <c r="I58" s="14"/>
      <c r="J58" s="14"/>
      <c r="K58" s="14"/>
      <c r="L58" s="14"/>
      <c r="M58" s="14"/>
      <c r="N58" s="14"/>
      <c r="O58" s="14"/>
      <c r="P58" s="14"/>
      <c r="Q58" s="14"/>
      <c r="R58" s="14"/>
      <c r="S58" s="47"/>
      <c r="T58" s="14"/>
      <c r="U58" s="14"/>
      <c r="V58" s="14"/>
      <c r="W58" s="14"/>
      <c r="X58" s="14"/>
      <c r="Y58" s="14"/>
      <c r="Z58" s="14"/>
      <c r="AA58" s="14"/>
    </row>
    <row r="59" spans="1:27" x14ac:dyDescent="0.2">
      <c r="A59" s="14"/>
      <c r="B59" s="14"/>
      <c r="C59" s="14"/>
      <c r="D59" s="14"/>
      <c r="E59" s="14"/>
      <c r="F59" s="14"/>
      <c r="G59" s="14"/>
      <c r="H59" s="14"/>
      <c r="I59" s="14"/>
      <c r="J59" s="14"/>
      <c r="K59" s="14"/>
      <c r="L59" s="14"/>
      <c r="M59" s="14"/>
      <c r="N59" s="14"/>
      <c r="O59" s="14"/>
      <c r="P59" s="14"/>
      <c r="Q59" s="14"/>
      <c r="R59" s="14"/>
      <c r="S59" s="47"/>
      <c r="T59" s="14"/>
      <c r="U59" s="14"/>
      <c r="V59" s="14"/>
      <c r="W59" s="14"/>
      <c r="X59" s="14"/>
      <c r="Y59" s="14"/>
      <c r="Z59" s="14"/>
      <c r="AA59" s="14"/>
    </row>
    <row r="60" spans="1:27" x14ac:dyDescent="0.2">
      <c r="A60" s="14"/>
      <c r="B60" s="14"/>
      <c r="C60" s="14"/>
      <c r="D60" s="14"/>
      <c r="E60" s="14"/>
      <c r="F60" s="14"/>
      <c r="G60" s="14"/>
      <c r="H60" s="14"/>
      <c r="I60" s="14"/>
      <c r="J60" s="14"/>
      <c r="K60" s="14"/>
      <c r="L60" s="14"/>
      <c r="M60" s="14"/>
      <c r="N60" s="14"/>
      <c r="O60" s="14"/>
      <c r="P60" s="14"/>
      <c r="Q60" s="14"/>
      <c r="R60" s="14"/>
      <c r="S60" s="47"/>
      <c r="T60" s="14"/>
      <c r="U60" s="14"/>
      <c r="V60" s="14"/>
      <c r="W60" s="14"/>
      <c r="X60" s="14"/>
      <c r="Y60" s="14"/>
      <c r="Z60" s="14"/>
      <c r="AA60" s="14"/>
    </row>
    <row r="61" spans="1:27" x14ac:dyDescent="0.2">
      <c r="A61" s="14"/>
      <c r="B61" s="14"/>
      <c r="C61" s="14"/>
      <c r="D61" s="14"/>
      <c r="E61" s="14"/>
      <c r="F61" s="14"/>
      <c r="G61" s="14"/>
      <c r="H61" s="14"/>
      <c r="I61" s="14"/>
      <c r="J61" s="14"/>
      <c r="K61" s="14"/>
      <c r="L61" s="14"/>
      <c r="M61" s="14"/>
      <c r="N61" s="14"/>
      <c r="O61" s="14"/>
      <c r="P61" s="14"/>
      <c r="Q61" s="14"/>
      <c r="R61" s="14"/>
      <c r="S61" s="47"/>
      <c r="T61" s="14"/>
      <c r="U61" s="14"/>
      <c r="V61" s="14"/>
      <c r="W61" s="14"/>
      <c r="X61" s="14"/>
      <c r="Y61" s="14"/>
      <c r="Z61" s="14"/>
      <c r="AA61" s="14"/>
    </row>
    <row r="62" spans="1:27" x14ac:dyDescent="0.2">
      <c r="A62" s="14"/>
      <c r="B62" s="14"/>
      <c r="C62" s="14"/>
      <c r="D62" s="14"/>
      <c r="E62" s="14"/>
      <c r="F62" s="14"/>
      <c r="G62" s="14"/>
      <c r="H62" s="14"/>
      <c r="I62" s="14"/>
      <c r="J62" s="14"/>
      <c r="K62" s="14"/>
      <c r="L62" s="14"/>
      <c r="M62" s="14"/>
      <c r="N62" s="14"/>
      <c r="O62" s="14"/>
      <c r="P62" s="14"/>
      <c r="Q62" s="14"/>
      <c r="R62" s="14"/>
      <c r="S62" s="47"/>
      <c r="T62" s="14"/>
      <c r="U62" s="14"/>
      <c r="V62" s="14"/>
      <c r="W62" s="14"/>
      <c r="X62" s="14"/>
      <c r="Y62" s="14"/>
      <c r="Z62" s="14"/>
      <c r="AA62" s="14"/>
    </row>
    <row r="63" spans="1:27" x14ac:dyDescent="0.2">
      <c r="A63" s="14"/>
      <c r="B63" s="14"/>
      <c r="C63" s="14"/>
      <c r="D63" s="14"/>
      <c r="E63" s="14"/>
      <c r="F63" s="14"/>
      <c r="G63" s="14"/>
      <c r="H63" s="14"/>
      <c r="I63" s="14"/>
      <c r="J63" s="14"/>
      <c r="K63" s="14"/>
      <c r="L63" s="14"/>
      <c r="M63" s="14"/>
      <c r="N63" s="14"/>
      <c r="O63" s="14"/>
      <c r="P63" s="14"/>
      <c r="Q63" s="14"/>
      <c r="R63" s="14"/>
      <c r="S63" s="47"/>
      <c r="T63" s="14"/>
      <c r="U63" s="14"/>
      <c r="V63" s="14"/>
      <c r="W63" s="14"/>
      <c r="X63" s="14"/>
      <c r="Y63" s="14"/>
      <c r="Z63" s="14"/>
      <c r="AA63" s="14"/>
    </row>
    <row r="64" spans="1:27" x14ac:dyDescent="0.2">
      <c r="A64" s="14"/>
      <c r="B64" s="14"/>
      <c r="C64" s="14"/>
      <c r="D64" s="14"/>
      <c r="E64" s="14"/>
      <c r="F64" s="14"/>
      <c r="G64" s="14"/>
      <c r="H64" s="14"/>
      <c r="I64" s="14"/>
      <c r="J64" s="14"/>
      <c r="K64" s="14"/>
      <c r="L64" s="14"/>
      <c r="M64" s="14"/>
      <c r="N64" s="14"/>
      <c r="O64" s="14"/>
      <c r="P64" s="14"/>
      <c r="Q64" s="14"/>
      <c r="R64" s="14"/>
      <c r="S64" s="47"/>
      <c r="T64" s="14"/>
      <c r="U64" s="14"/>
      <c r="V64" s="14"/>
      <c r="W64" s="14"/>
      <c r="X64" s="14"/>
      <c r="Y64" s="14"/>
      <c r="Z64" s="14"/>
      <c r="AA64" s="14"/>
    </row>
    <row r="65" spans="1:27" x14ac:dyDescent="0.2">
      <c r="A65" s="14"/>
      <c r="B65" s="14"/>
      <c r="C65" s="14"/>
      <c r="D65" s="14"/>
      <c r="E65" s="14"/>
      <c r="F65" s="14"/>
      <c r="G65" s="14"/>
      <c r="H65" s="14"/>
      <c r="I65" s="14"/>
      <c r="J65" s="14"/>
      <c r="K65" s="14"/>
      <c r="L65" s="14"/>
      <c r="M65" s="14"/>
      <c r="N65" s="14"/>
      <c r="O65" s="14"/>
      <c r="P65" s="14"/>
      <c r="Q65" s="14"/>
      <c r="R65" s="14"/>
      <c r="S65" s="47"/>
      <c r="T65" s="14"/>
      <c r="U65" s="14"/>
      <c r="V65" s="14"/>
      <c r="W65" s="14"/>
      <c r="X65" s="14"/>
      <c r="Y65" s="14"/>
      <c r="Z65" s="14"/>
      <c r="AA65" s="14"/>
    </row>
    <row r="66" spans="1:27" x14ac:dyDescent="0.2">
      <c r="A66" s="14"/>
      <c r="B66" s="14"/>
      <c r="C66" s="14"/>
      <c r="D66" s="14"/>
      <c r="E66" s="14"/>
      <c r="F66" s="14"/>
      <c r="G66" s="14"/>
      <c r="H66" s="14"/>
      <c r="I66" s="14"/>
      <c r="J66" s="14"/>
      <c r="K66" s="14"/>
      <c r="L66" s="14"/>
      <c r="M66" s="14"/>
      <c r="N66" s="14"/>
      <c r="O66" s="14"/>
      <c r="P66" s="14"/>
      <c r="Q66" s="14"/>
      <c r="R66" s="14"/>
      <c r="S66" s="47"/>
      <c r="T66" s="14"/>
      <c r="U66" s="14"/>
      <c r="V66" s="14"/>
      <c r="W66" s="14"/>
      <c r="X66" s="14"/>
      <c r="Y66" s="14"/>
      <c r="Z66" s="14"/>
      <c r="AA66" s="14"/>
    </row>
    <row r="67" spans="1:27" x14ac:dyDescent="0.2">
      <c r="A67" s="14"/>
      <c r="B67" s="14"/>
      <c r="C67" s="14"/>
      <c r="D67" s="14"/>
      <c r="E67" s="14"/>
      <c r="F67" s="14"/>
      <c r="G67" s="14"/>
      <c r="H67" s="14"/>
      <c r="I67" s="14"/>
      <c r="J67" s="14"/>
      <c r="K67" s="14"/>
      <c r="L67" s="14"/>
      <c r="M67" s="14"/>
      <c r="N67" s="14"/>
      <c r="O67" s="14"/>
      <c r="P67" s="14"/>
      <c r="Q67" s="14"/>
      <c r="R67" s="14"/>
      <c r="S67" s="47"/>
      <c r="T67" s="14"/>
      <c r="U67" s="14"/>
      <c r="V67" s="14"/>
      <c r="W67" s="14"/>
      <c r="X67" s="14"/>
      <c r="Y67" s="14"/>
      <c r="Z67" s="14"/>
      <c r="AA67" s="14"/>
    </row>
    <row r="68" spans="1:27" x14ac:dyDescent="0.2">
      <c r="A68" s="14"/>
      <c r="B68" s="14"/>
      <c r="C68" s="14"/>
      <c r="D68" s="14"/>
      <c r="E68" s="14"/>
      <c r="F68" s="14"/>
      <c r="G68" s="14"/>
      <c r="H68" s="14"/>
      <c r="I68" s="14"/>
      <c r="J68" s="14"/>
      <c r="K68" s="14"/>
      <c r="L68" s="14"/>
      <c r="M68" s="14"/>
      <c r="N68" s="14"/>
      <c r="O68" s="14"/>
      <c r="P68" s="14"/>
      <c r="Q68" s="14"/>
      <c r="R68" s="14"/>
      <c r="S68" s="47"/>
      <c r="T68" s="14"/>
      <c r="U68" s="14"/>
      <c r="V68" s="14"/>
      <c r="W68" s="14"/>
      <c r="X68" s="14"/>
      <c r="Y68" s="14"/>
      <c r="Z68" s="14"/>
      <c r="AA68" s="14"/>
    </row>
    <row r="69" spans="1:27" x14ac:dyDescent="0.2">
      <c r="A69" s="14"/>
      <c r="B69" s="14"/>
      <c r="C69" s="14"/>
      <c r="D69" s="14"/>
      <c r="E69" s="14"/>
      <c r="F69" s="14"/>
      <c r="G69" s="14"/>
      <c r="H69" s="14"/>
      <c r="I69" s="14"/>
      <c r="J69" s="14"/>
      <c r="K69" s="14"/>
      <c r="L69" s="14"/>
      <c r="M69" s="14"/>
      <c r="N69" s="14"/>
      <c r="O69" s="14"/>
      <c r="P69" s="14"/>
      <c r="Q69" s="14"/>
      <c r="R69" s="14"/>
      <c r="S69" s="47"/>
      <c r="T69" s="14"/>
      <c r="U69" s="14"/>
      <c r="V69" s="14"/>
      <c r="W69" s="14"/>
      <c r="X69" s="14"/>
      <c r="Y69" s="14"/>
      <c r="Z69" s="14"/>
      <c r="AA69" s="14"/>
    </row>
    <row r="70" spans="1:27" x14ac:dyDescent="0.2">
      <c r="A70" s="14"/>
      <c r="B70" s="14"/>
      <c r="C70" s="14"/>
      <c r="D70" s="14"/>
      <c r="E70" s="14"/>
      <c r="F70" s="14"/>
      <c r="G70" s="14"/>
      <c r="H70" s="14"/>
      <c r="I70" s="14"/>
      <c r="J70" s="14"/>
      <c r="K70" s="14"/>
      <c r="L70" s="14"/>
      <c r="M70" s="14"/>
      <c r="N70" s="14"/>
      <c r="O70" s="14"/>
      <c r="P70" s="14"/>
      <c r="Q70" s="14"/>
      <c r="R70" s="14"/>
      <c r="S70" s="47"/>
      <c r="T70" s="14"/>
      <c r="U70" s="14"/>
      <c r="V70" s="14"/>
      <c r="W70" s="14"/>
      <c r="X70" s="14"/>
      <c r="Y70" s="14"/>
      <c r="Z70" s="14"/>
      <c r="AA70" s="14"/>
    </row>
    <row r="71" spans="1:27" x14ac:dyDescent="0.2">
      <c r="A71" s="14"/>
      <c r="B71" s="14"/>
      <c r="C71" s="14"/>
      <c r="D71" s="14"/>
      <c r="E71" s="14"/>
      <c r="F71" s="14"/>
      <c r="G71" s="14"/>
      <c r="H71" s="14"/>
      <c r="I71" s="14"/>
      <c r="J71" s="14"/>
      <c r="K71" s="14"/>
      <c r="L71" s="14"/>
      <c r="M71" s="14"/>
      <c r="N71" s="14"/>
      <c r="O71" s="14"/>
      <c r="P71" s="14"/>
      <c r="Q71" s="14"/>
      <c r="R71" s="14"/>
      <c r="S71" s="47"/>
      <c r="T71" s="14"/>
      <c r="U71" s="14"/>
      <c r="V71" s="14"/>
      <c r="W71" s="14"/>
      <c r="X71" s="14"/>
      <c r="Y71" s="14"/>
      <c r="Z71" s="14"/>
      <c r="AA71" s="14"/>
    </row>
    <row r="72" spans="1:27" x14ac:dyDescent="0.2">
      <c r="A72" s="14"/>
      <c r="B72" s="14"/>
      <c r="C72" s="14"/>
      <c r="D72" s="14"/>
      <c r="E72" s="14"/>
      <c r="F72" s="14"/>
      <c r="G72" s="14"/>
      <c r="H72" s="14"/>
      <c r="I72" s="14"/>
      <c r="J72" s="14"/>
      <c r="K72" s="14"/>
      <c r="L72" s="14"/>
      <c r="M72" s="14"/>
      <c r="N72" s="14"/>
      <c r="O72" s="14"/>
      <c r="P72" s="14"/>
      <c r="Q72" s="14"/>
      <c r="R72" s="14"/>
      <c r="S72" s="47"/>
      <c r="T72" s="14"/>
      <c r="U72" s="14"/>
      <c r="V72" s="14"/>
      <c r="W72" s="14"/>
      <c r="X72" s="14"/>
      <c r="Y72" s="14"/>
      <c r="Z72" s="14"/>
      <c r="AA72" s="14"/>
    </row>
    <row r="73" spans="1:27" x14ac:dyDescent="0.2">
      <c r="A73" s="14"/>
      <c r="B73" s="14"/>
      <c r="C73" s="14"/>
      <c r="D73" s="14"/>
      <c r="E73" s="14"/>
      <c r="F73" s="14"/>
      <c r="G73" s="14"/>
      <c r="H73" s="14"/>
      <c r="I73" s="14"/>
      <c r="J73" s="14"/>
      <c r="K73" s="14"/>
      <c r="L73" s="14"/>
      <c r="M73" s="14"/>
      <c r="N73" s="14"/>
      <c r="O73" s="14"/>
      <c r="P73" s="14"/>
      <c r="Q73" s="14"/>
      <c r="R73" s="14"/>
      <c r="S73" s="47"/>
      <c r="T73" s="14"/>
      <c r="U73" s="14"/>
      <c r="V73" s="14"/>
      <c r="W73" s="14"/>
      <c r="X73" s="14"/>
      <c r="Y73" s="14"/>
      <c r="Z73" s="14"/>
      <c r="AA73" s="14"/>
    </row>
    <row r="74" spans="1:27" x14ac:dyDescent="0.2">
      <c r="A74" s="14"/>
      <c r="B74" s="14"/>
      <c r="C74" s="14"/>
      <c r="D74" s="14"/>
      <c r="E74" s="14"/>
      <c r="F74" s="14"/>
      <c r="G74" s="14"/>
      <c r="H74" s="14"/>
      <c r="I74" s="14"/>
      <c r="J74" s="14"/>
      <c r="K74" s="14"/>
      <c r="L74" s="14"/>
      <c r="M74" s="14"/>
      <c r="N74" s="14"/>
      <c r="O74" s="14"/>
      <c r="P74" s="14"/>
      <c r="Q74" s="14"/>
      <c r="R74" s="14"/>
      <c r="S74" s="47"/>
      <c r="T74" s="14"/>
      <c r="U74" s="14"/>
      <c r="V74" s="14"/>
      <c r="W74" s="14"/>
      <c r="X74" s="14"/>
      <c r="Y74" s="14"/>
      <c r="Z74" s="14"/>
      <c r="AA74" s="14"/>
    </row>
    <row r="75" spans="1:27" x14ac:dyDescent="0.2">
      <c r="A75" s="14"/>
      <c r="B75" s="14"/>
      <c r="C75" s="14"/>
      <c r="D75" s="14"/>
      <c r="E75" s="14"/>
      <c r="F75" s="14"/>
      <c r="G75" s="14"/>
      <c r="H75" s="14"/>
      <c r="I75" s="14"/>
      <c r="J75" s="14"/>
      <c r="K75" s="14"/>
      <c r="L75" s="14"/>
      <c r="M75" s="14"/>
      <c r="N75" s="14"/>
      <c r="O75" s="14"/>
      <c r="P75" s="14"/>
      <c r="Q75" s="14"/>
      <c r="R75" s="14"/>
      <c r="S75" s="47"/>
      <c r="T75" s="14"/>
      <c r="U75" s="14"/>
      <c r="V75" s="14"/>
      <c r="W75" s="14"/>
      <c r="X75" s="14"/>
      <c r="Y75" s="14"/>
      <c r="Z75" s="14"/>
      <c r="AA75" s="14"/>
    </row>
    <row r="76" spans="1:27" x14ac:dyDescent="0.2">
      <c r="A76" s="14"/>
      <c r="B76" s="14"/>
      <c r="C76" s="14"/>
      <c r="D76" s="14"/>
      <c r="E76" s="14"/>
      <c r="F76" s="14"/>
      <c r="G76" s="14"/>
      <c r="H76" s="14"/>
      <c r="I76" s="14"/>
      <c r="J76" s="14"/>
      <c r="K76" s="14"/>
      <c r="L76" s="14"/>
      <c r="M76" s="14"/>
      <c r="N76" s="14"/>
      <c r="O76" s="14"/>
      <c r="P76" s="14"/>
      <c r="Q76" s="14"/>
      <c r="R76" s="14"/>
      <c r="S76" s="47"/>
      <c r="T76" s="14"/>
      <c r="U76" s="14"/>
      <c r="V76" s="14"/>
      <c r="W76" s="14"/>
      <c r="X76" s="14"/>
      <c r="Y76" s="14"/>
      <c r="Z76" s="14"/>
      <c r="AA76" s="14"/>
    </row>
    <row r="77" spans="1:27" x14ac:dyDescent="0.2">
      <c r="A77" s="14"/>
      <c r="B77" s="14"/>
      <c r="C77" s="14"/>
      <c r="D77" s="14"/>
      <c r="E77" s="14"/>
      <c r="F77" s="14"/>
      <c r="G77" s="14"/>
      <c r="H77" s="14"/>
      <c r="I77" s="14"/>
      <c r="J77" s="14"/>
      <c r="K77" s="14"/>
      <c r="L77" s="14"/>
      <c r="M77" s="14"/>
      <c r="N77" s="14"/>
      <c r="O77" s="14"/>
      <c r="P77" s="14"/>
      <c r="Q77" s="14"/>
      <c r="R77" s="14"/>
      <c r="S77" s="47"/>
      <c r="T77" s="14"/>
      <c r="U77" s="14"/>
      <c r="V77" s="14"/>
      <c r="W77" s="14"/>
      <c r="X77" s="14"/>
      <c r="Y77" s="14"/>
      <c r="Z77" s="14"/>
      <c r="AA77" s="14"/>
    </row>
    <row r="78" spans="1:27" x14ac:dyDescent="0.2">
      <c r="A78" s="14"/>
      <c r="B78" s="14"/>
      <c r="C78" s="14"/>
      <c r="D78" s="14"/>
      <c r="E78" s="14"/>
      <c r="F78" s="14"/>
      <c r="G78" s="14"/>
      <c r="H78" s="14"/>
      <c r="I78" s="14"/>
      <c r="J78" s="14"/>
      <c r="K78" s="14"/>
      <c r="L78" s="14"/>
      <c r="M78" s="14"/>
      <c r="N78" s="14"/>
      <c r="O78" s="14"/>
      <c r="P78" s="14"/>
      <c r="Q78" s="14"/>
      <c r="R78" s="14"/>
      <c r="S78" s="47"/>
      <c r="T78" s="14"/>
      <c r="U78" s="14"/>
      <c r="V78" s="14"/>
      <c r="W78" s="14"/>
      <c r="X78" s="14"/>
      <c r="Y78" s="14"/>
      <c r="Z78" s="14"/>
      <c r="AA78" s="14"/>
    </row>
    <row r="79" spans="1:27" x14ac:dyDescent="0.2">
      <c r="A79" s="14"/>
      <c r="B79" s="14"/>
      <c r="C79" s="14"/>
      <c r="D79" s="14"/>
      <c r="E79" s="14"/>
      <c r="F79" s="14"/>
      <c r="G79" s="14"/>
      <c r="H79" s="14"/>
      <c r="I79" s="14"/>
      <c r="J79" s="14"/>
      <c r="K79" s="14"/>
      <c r="L79" s="14"/>
      <c r="M79" s="14"/>
      <c r="N79" s="14"/>
      <c r="O79" s="14"/>
      <c r="P79" s="14"/>
      <c r="Q79" s="14"/>
      <c r="R79" s="14"/>
      <c r="S79" s="47"/>
      <c r="T79" s="14"/>
      <c r="U79" s="14"/>
      <c r="V79" s="14"/>
      <c r="W79" s="14"/>
      <c r="X79" s="14"/>
      <c r="Y79" s="14"/>
      <c r="Z79" s="14"/>
      <c r="AA79" s="14"/>
    </row>
    <row r="80" spans="1:27" x14ac:dyDescent="0.2">
      <c r="A80" s="14"/>
      <c r="B80" s="14"/>
      <c r="C80" s="14"/>
      <c r="D80" s="14"/>
      <c r="E80" s="14"/>
      <c r="F80" s="14"/>
      <c r="G80" s="14"/>
      <c r="H80" s="14"/>
      <c r="I80" s="14"/>
      <c r="J80" s="14"/>
      <c r="K80" s="14"/>
      <c r="L80" s="14"/>
      <c r="M80" s="14"/>
      <c r="N80" s="14"/>
      <c r="O80" s="14"/>
      <c r="P80" s="14"/>
      <c r="Q80" s="14"/>
      <c r="R80" s="14"/>
      <c r="S80" s="47"/>
      <c r="T80" s="14"/>
      <c r="U80" s="14"/>
      <c r="V80" s="14"/>
      <c r="W80" s="14"/>
      <c r="X80" s="14"/>
      <c r="Y80" s="14"/>
      <c r="Z80" s="14"/>
      <c r="AA80" s="14"/>
    </row>
    <row r="81" spans="1:27" x14ac:dyDescent="0.2">
      <c r="A81" s="14"/>
      <c r="B81" s="14"/>
      <c r="C81" s="14"/>
      <c r="D81" s="14"/>
      <c r="E81" s="14"/>
      <c r="F81" s="14"/>
      <c r="G81" s="14"/>
      <c r="H81" s="14"/>
      <c r="I81" s="14"/>
      <c r="J81" s="14"/>
      <c r="K81" s="14"/>
      <c r="L81" s="14"/>
      <c r="M81" s="14"/>
      <c r="N81" s="14"/>
      <c r="O81" s="14"/>
      <c r="P81" s="14"/>
      <c r="Q81" s="14"/>
      <c r="R81" s="14"/>
      <c r="S81" s="47"/>
      <c r="T81" s="14"/>
      <c r="U81" s="14"/>
      <c r="V81" s="14"/>
      <c r="W81" s="14"/>
      <c r="X81" s="14"/>
      <c r="Y81" s="14"/>
      <c r="Z81" s="14"/>
      <c r="AA81" s="14"/>
    </row>
    <row r="82" spans="1:27" x14ac:dyDescent="0.2">
      <c r="A82" s="14"/>
      <c r="B82" s="14"/>
      <c r="C82" s="14"/>
      <c r="D82" s="14"/>
      <c r="E82" s="14"/>
      <c r="F82" s="14"/>
      <c r="G82" s="14"/>
      <c r="H82" s="14"/>
      <c r="I82" s="14"/>
      <c r="J82" s="14"/>
      <c r="K82" s="14"/>
      <c r="L82" s="14"/>
      <c r="M82" s="14"/>
      <c r="N82" s="14"/>
      <c r="O82" s="14"/>
      <c r="P82" s="14"/>
      <c r="Q82" s="14"/>
      <c r="R82" s="14"/>
      <c r="S82" s="47"/>
      <c r="T82" s="14"/>
      <c r="U82" s="14"/>
      <c r="V82" s="14"/>
      <c r="W82" s="14"/>
      <c r="X82" s="14"/>
      <c r="Y82" s="14"/>
      <c r="Z82" s="14"/>
      <c r="AA82" s="14"/>
    </row>
    <row r="83" spans="1:27" x14ac:dyDescent="0.2">
      <c r="A83" s="14"/>
      <c r="B83" s="14"/>
      <c r="C83" s="14"/>
      <c r="D83" s="14"/>
      <c r="E83" s="14"/>
      <c r="F83" s="14"/>
      <c r="G83" s="14"/>
      <c r="H83" s="14"/>
      <c r="I83" s="14"/>
      <c r="J83" s="14"/>
      <c r="K83" s="14"/>
      <c r="L83" s="14"/>
      <c r="M83" s="14"/>
      <c r="N83" s="14"/>
      <c r="O83" s="14"/>
      <c r="P83" s="14"/>
      <c r="Q83" s="14"/>
      <c r="R83" s="14"/>
      <c r="S83" s="47"/>
      <c r="T83" s="14"/>
      <c r="U83" s="14"/>
      <c r="V83" s="14"/>
      <c r="W83" s="14"/>
      <c r="X83" s="14"/>
      <c r="Y83" s="14"/>
      <c r="Z83" s="14"/>
      <c r="AA83" s="14"/>
    </row>
    <row r="84" spans="1:27" x14ac:dyDescent="0.2">
      <c r="A84" s="14"/>
      <c r="B84" s="14"/>
      <c r="C84" s="14"/>
      <c r="D84" s="14"/>
      <c r="E84" s="14"/>
      <c r="F84" s="14"/>
      <c r="G84" s="14"/>
      <c r="H84" s="14"/>
      <c r="I84" s="14"/>
      <c r="J84" s="14"/>
      <c r="K84" s="14"/>
      <c r="L84" s="14"/>
      <c r="M84" s="14"/>
      <c r="N84" s="14"/>
      <c r="O84" s="14"/>
      <c r="P84" s="14"/>
      <c r="Q84" s="14"/>
      <c r="R84" s="14"/>
      <c r="S84" s="47"/>
      <c r="T84" s="14"/>
      <c r="U84" s="14"/>
      <c r="V84" s="14"/>
      <c r="W84" s="14"/>
      <c r="X84" s="14"/>
      <c r="Y84" s="14"/>
      <c r="Z84" s="14"/>
      <c r="AA84" s="14"/>
    </row>
    <row r="85" spans="1:27" x14ac:dyDescent="0.2">
      <c r="A85" s="14"/>
      <c r="B85" s="14"/>
      <c r="C85" s="14"/>
      <c r="D85" s="14"/>
      <c r="E85" s="14"/>
      <c r="F85" s="14"/>
      <c r="G85" s="14"/>
      <c r="H85" s="14"/>
      <c r="I85" s="14"/>
      <c r="J85" s="14"/>
      <c r="K85" s="14"/>
      <c r="L85" s="14"/>
      <c r="M85" s="14"/>
      <c r="N85" s="14"/>
      <c r="O85" s="14"/>
      <c r="P85" s="14"/>
      <c r="Q85" s="14"/>
      <c r="R85" s="14"/>
      <c r="S85" s="47"/>
      <c r="T85" s="14"/>
      <c r="U85" s="14"/>
      <c r="V85" s="14"/>
      <c r="W85" s="14"/>
      <c r="X85" s="14"/>
      <c r="Y85" s="14"/>
      <c r="Z85" s="14"/>
      <c r="AA85" s="14"/>
    </row>
    <row r="86" spans="1:27" x14ac:dyDescent="0.2">
      <c r="A86" s="14"/>
      <c r="B86" s="14"/>
      <c r="C86" s="14"/>
      <c r="D86" s="14"/>
      <c r="E86" s="14"/>
      <c r="F86" s="14"/>
      <c r="G86" s="14"/>
      <c r="H86" s="14"/>
      <c r="I86" s="14"/>
      <c r="J86" s="14"/>
      <c r="K86" s="14"/>
      <c r="L86" s="14"/>
      <c r="M86" s="14"/>
      <c r="N86" s="14"/>
      <c r="O86" s="14"/>
      <c r="P86" s="14"/>
      <c r="Q86" s="14"/>
      <c r="R86" s="14"/>
      <c r="S86" s="47"/>
      <c r="T86" s="14"/>
      <c r="U86" s="14"/>
      <c r="V86" s="14"/>
      <c r="W86" s="14"/>
      <c r="X86" s="14"/>
      <c r="Y86" s="14"/>
      <c r="Z86" s="14"/>
      <c r="AA86" s="14"/>
    </row>
    <row r="87" spans="1:27" x14ac:dyDescent="0.2">
      <c r="A87" s="14"/>
      <c r="B87" s="14"/>
      <c r="C87" s="14"/>
      <c r="D87" s="14"/>
      <c r="E87" s="14"/>
      <c r="F87" s="14"/>
      <c r="G87" s="14"/>
      <c r="H87" s="14"/>
      <c r="I87" s="14"/>
      <c r="J87" s="14"/>
      <c r="K87" s="14"/>
      <c r="L87" s="14"/>
      <c r="M87" s="14"/>
      <c r="N87" s="14"/>
      <c r="O87" s="14"/>
      <c r="P87" s="14"/>
      <c r="Q87" s="14"/>
      <c r="R87" s="14"/>
      <c r="S87" s="47"/>
      <c r="T87" s="14"/>
      <c r="U87" s="14"/>
      <c r="V87" s="14"/>
      <c r="W87" s="14"/>
      <c r="X87" s="14"/>
      <c r="Y87" s="14"/>
      <c r="Z87" s="14"/>
      <c r="AA87" s="14"/>
    </row>
    <row r="88" spans="1:27" x14ac:dyDescent="0.2">
      <c r="A88" s="14"/>
      <c r="B88" s="14"/>
      <c r="C88" s="14"/>
      <c r="D88" s="14"/>
      <c r="E88" s="14"/>
      <c r="F88" s="14"/>
      <c r="G88" s="14"/>
      <c r="H88" s="14"/>
      <c r="I88" s="14"/>
      <c r="J88" s="14"/>
      <c r="K88" s="14"/>
      <c r="L88" s="14"/>
      <c r="M88" s="14"/>
      <c r="N88" s="14"/>
      <c r="O88" s="14"/>
      <c r="P88" s="14"/>
      <c r="Q88" s="14"/>
      <c r="R88" s="14"/>
      <c r="S88" s="47"/>
      <c r="T88" s="14"/>
      <c r="U88" s="14"/>
      <c r="V88" s="14"/>
      <c r="W88" s="14"/>
      <c r="X88" s="14"/>
      <c r="Y88" s="14"/>
      <c r="Z88" s="14"/>
      <c r="AA88" s="14"/>
    </row>
    <row r="89" spans="1:27" x14ac:dyDescent="0.2">
      <c r="A89" s="14"/>
      <c r="B89" s="14"/>
      <c r="C89" s="14"/>
      <c r="D89" s="14"/>
      <c r="E89" s="14"/>
      <c r="F89" s="14"/>
      <c r="G89" s="14"/>
      <c r="H89" s="14"/>
      <c r="I89" s="14"/>
      <c r="J89" s="14"/>
      <c r="K89" s="14"/>
      <c r="L89" s="14"/>
      <c r="M89" s="14"/>
      <c r="N89" s="14"/>
      <c r="O89" s="14"/>
      <c r="P89" s="14"/>
      <c r="Q89" s="14"/>
      <c r="R89" s="14"/>
      <c r="S89" s="47"/>
      <c r="T89" s="14"/>
      <c r="U89" s="14"/>
      <c r="V89" s="14"/>
      <c r="W89" s="14"/>
      <c r="X89" s="14"/>
      <c r="Y89" s="14"/>
      <c r="Z89" s="14"/>
      <c r="AA89" s="14"/>
    </row>
    <row r="90" spans="1:27" x14ac:dyDescent="0.2">
      <c r="A90" s="14"/>
      <c r="B90" s="14"/>
      <c r="C90" s="14"/>
      <c r="D90" s="14"/>
      <c r="E90" s="14"/>
      <c r="F90" s="14"/>
      <c r="G90" s="14"/>
      <c r="H90" s="14"/>
      <c r="I90" s="14"/>
      <c r="J90" s="14"/>
      <c r="K90" s="14"/>
      <c r="L90" s="14"/>
      <c r="M90" s="14"/>
      <c r="N90" s="14"/>
      <c r="O90" s="14"/>
      <c r="P90" s="14"/>
      <c r="Q90" s="14"/>
      <c r="R90" s="14"/>
      <c r="S90" s="47"/>
      <c r="T90" s="14"/>
      <c r="U90" s="14"/>
      <c r="V90" s="14"/>
      <c r="W90" s="14"/>
      <c r="X90" s="14"/>
      <c r="Y90" s="14"/>
      <c r="Z90" s="14"/>
      <c r="AA90" s="14"/>
    </row>
    <row r="91" spans="1:27" x14ac:dyDescent="0.2">
      <c r="A91" s="14"/>
      <c r="B91" s="14"/>
      <c r="C91" s="14"/>
      <c r="D91" s="14"/>
      <c r="E91" s="14"/>
      <c r="F91" s="14"/>
      <c r="G91" s="14"/>
      <c r="H91" s="14"/>
      <c r="I91" s="14"/>
      <c r="J91" s="14"/>
      <c r="K91" s="14"/>
      <c r="L91" s="14"/>
      <c r="M91" s="14"/>
      <c r="N91" s="14"/>
      <c r="O91" s="14"/>
      <c r="P91" s="14"/>
      <c r="Q91" s="14"/>
      <c r="R91" s="14"/>
      <c r="S91" s="47"/>
      <c r="T91" s="14"/>
      <c r="U91" s="14"/>
      <c r="V91" s="14"/>
      <c r="W91" s="14"/>
      <c r="X91" s="14"/>
      <c r="Y91" s="14"/>
      <c r="Z91" s="14"/>
      <c r="AA91" s="14"/>
    </row>
    <row r="92" spans="1:27" x14ac:dyDescent="0.2">
      <c r="A92" s="14"/>
      <c r="B92" s="14"/>
      <c r="C92" s="14"/>
      <c r="D92" s="14"/>
      <c r="E92" s="14"/>
      <c r="F92" s="14"/>
      <c r="G92" s="14"/>
      <c r="H92" s="14"/>
      <c r="I92" s="14"/>
      <c r="J92" s="14"/>
      <c r="K92" s="14"/>
      <c r="L92" s="14"/>
      <c r="M92" s="14"/>
      <c r="N92" s="14"/>
      <c r="O92" s="14"/>
      <c r="P92" s="14"/>
      <c r="Q92" s="14"/>
      <c r="R92" s="14"/>
      <c r="S92" s="47"/>
      <c r="T92" s="14"/>
      <c r="U92" s="14"/>
      <c r="V92" s="14"/>
      <c r="W92" s="14"/>
      <c r="X92" s="14"/>
      <c r="Y92" s="14"/>
      <c r="Z92" s="14"/>
      <c r="AA92" s="14"/>
    </row>
    <row r="93" spans="1:27" x14ac:dyDescent="0.2">
      <c r="A93" s="14"/>
      <c r="B93" s="14"/>
      <c r="C93" s="14"/>
      <c r="D93" s="14"/>
      <c r="E93" s="14"/>
      <c r="F93" s="14"/>
      <c r="G93" s="14"/>
      <c r="H93" s="14"/>
      <c r="I93" s="14"/>
      <c r="J93" s="14"/>
      <c r="K93" s="14"/>
      <c r="L93" s="14"/>
      <c r="M93" s="14"/>
      <c r="N93" s="14"/>
      <c r="O93" s="14"/>
      <c r="P93" s="14"/>
      <c r="Q93" s="14"/>
      <c r="R93" s="14"/>
      <c r="S93" s="47"/>
      <c r="T93" s="14"/>
      <c r="U93" s="14"/>
      <c r="V93" s="14"/>
      <c r="W93" s="14"/>
      <c r="X93" s="14"/>
      <c r="Y93" s="14"/>
      <c r="Z93" s="14"/>
      <c r="AA93" s="14"/>
    </row>
    <row r="94" spans="1:27" x14ac:dyDescent="0.2">
      <c r="A94" s="14"/>
      <c r="B94" s="14"/>
      <c r="C94" s="14"/>
      <c r="D94" s="14"/>
      <c r="E94" s="14"/>
      <c r="F94" s="14"/>
      <c r="G94" s="14"/>
      <c r="H94" s="14"/>
      <c r="I94" s="14"/>
      <c r="J94" s="14"/>
      <c r="K94" s="14"/>
      <c r="L94" s="14"/>
      <c r="M94" s="14"/>
      <c r="N94" s="14"/>
      <c r="O94" s="14"/>
      <c r="P94" s="14"/>
      <c r="Q94" s="14"/>
      <c r="R94" s="14"/>
      <c r="S94" s="47"/>
      <c r="T94" s="14"/>
      <c r="U94" s="14"/>
      <c r="V94" s="14"/>
      <c r="W94" s="14"/>
      <c r="X94" s="14"/>
      <c r="Y94" s="14"/>
      <c r="Z94" s="14"/>
      <c r="AA94" s="14"/>
    </row>
    <row r="95" spans="1:27" x14ac:dyDescent="0.2">
      <c r="A95" s="14"/>
      <c r="B95" s="14"/>
      <c r="C95" s="14"/>
      <c r="D95" s="14"/>
      <c r="E95" s="14"/>
      <c r="F95" s="14"/>
      <c r="G95" s="14"/>
      <c r="H95" s="14"/>
      <c r="I95" s="14"/>
      <c r="J95" s="14"/>
      <c r="K95" s="14"/>
      <c r="L95" s="14"/>
      <c r="M95" s="14"/>
      <c r="N95" s="14"/>
      <c r="O95" s="14"/>
      <c r="P95" s="14"/>
      <c r="Q95" s="14"/>
      <c r="R95" s="14"/>
      <c r="S95" s="47"/>
      <c r="T95" s="14"/>
      <c r="U95" s="14"/>
      <c r="V95" s="14"/>
      <c r="W95" s="14"/>
      <c r="X95" s="14"/>
      <c r="Y95" s="14"/>
      <c r="Z95" s="14"/>
      <c r="AA95" s="14"/>
    </row>
  </sheetData>
  <mergeCells count="12">
    <mergeCell ref="B46:Z46"/>
    <mergeCell ref="B47:Z47"/>
    <mergeCell ref="B41:Z41"/>
    <mergeCell ref="B42:Z42"/>
    <mergeCell ref="B43:Z43"/>
    <mergeCell ref="B44:Z44"/>
    <mergeCell ref="B45:Z45"/>
    <mergeCell ref="B3:R3"/>
    <mergeCell ref="D5:J5"/>
    <mergeCell ref="L5:R5"/>
    <mergeCell ref="T5:Z5"/>
    <mergeCell ref="B40:Z40"/>
  </mergeCells>
  <pageMargins left="0.7" right="0.7" top="0.75" bottom="0.75" header="0.3" footer="0.3"/>
  <pageSetup scale="79"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4"/>
  <sheetViews>
    <sheetView workbookViewId="0">
      <selection activeCell="A18" sqref="A18"/>
    </sheetView>
  </sheetViews>
  <sheetFormatPr defaultColWidth="21.5" defaultRowHeight="11.25" x14ac:dyDescent="0.2"/>
  <cols>
    <col min="1" max="1" width="1" style="16" customWidth="1"/>
    <col min="2" max="2" width="55.33203125" style="16" customWidth="1"/>
    <col min="3" max="3" width="0.6640625" style="16" customWidth="1"/>
    <col min="4" max="4" width="9.33203125" style="16" customWidth="1"/>
    <col min="5" max="5" width="0.6640625" style="16" customWidth="1"/>
    <col min="6" max="6" width="9.33203125" style="16" customWidth="1"/>
    <col min="7" max="7" width="0.6640625" style="16" customWidth="1"/>
    <col min="8" max="8" width="9.33203125" style="16" customWidth="1"/>
    <col min="9" max="9" width="0.6640625" style="16" customWidth="1"/>
    <col min="10" max="10" width="9.33203125" style="16" customWidth="1"/>
    <col min="11" max="11" width="0.6640625" style="16" customWidth="1"/>
    <col min="12" max="12" width="9.33203125" style="16" customWidth="1"/>
    <col min="13" max="13" width="0.6640625" style="16" customWidth="1"/>
    <col min="14" max="14" width="9.33203125" style="16" customWidth="1"/>
    <col min="15" max="15" width="0.6640625" style="16" customWidth="1"/>
    <col min="16" max="16" width="9.33203125" style="16" customWidth="1"/>
    <col min="17" max="17" width="0.6640625" style="16" customWidth="1"/>
    <col min="18" max="18" width="9.33203125" style="16" customWidth="1"/>
    <col min="19" max="19" width="0.6640625" style="16" customWidth="1"/>
    <col min="20" max="20" width="9.33203125" style="16" customWidth="1"/>
    <col min="21" max="21" width="0.6640625" style="16" customWidth="1"/>
    <col min="22" max="22" width="9.33203125" style="16" customWidth="1"/>
    <col min="23" max="23" width="0.6640625" style="16" customWidth="1"/>
    <col min="24" max="24" width="9.33203125" style="16" customWidth="1"/>
    <col min="25" max="25" width="0.6640625" style="16" customWidth="1"/>
    <col min="26" max="26" width="9.33203125" style="16" customWidth="1"/>
    <col min="27" max="28" width="4" style="16" customWidth="1"/>
    <col min="29" max="16384" width="21.5" style="16"/>
  </cols>
  <sheetData>
    <row r="1" spans="1:28" x14ac:dyDescent="0.2">
      <c r="A1" s="14"/>
      <c r="B1" s="15" t="s">
        <v>21</v>
      </c>
      <c r="C1" s="15"/>
      <c r="D1" s="13"/>
      <c r="E1" s="13"/>
      <c r="F1" s="13"/>
      <c r="G1" s="13"/>
      <c r="H1" s="13"/>
      <c r="I1" s="13"/>
      <c r="J1" s="13"/>
      <c r="K1" s="13"/>
      <c r="L1" s="13"/>
      <c r="M1" s="13"/>
      <c r="N1" s="13"/>
      <c r="O1" s="13"/>
      <c r="P1" s="13"/>
      <c r="Q1" s="13"/>
      <c r="R1" s="13"/>
      <c r="S1" s="13"/>
      <c r="T1" s="13"/>
      <c r="U1" s="13"/>
      <c r="V1" s="13"/>
      <c r="W1" s="13"/>
      <c r="X1" s="13"/>
      <c r="Y1" s="13"/>
      <c r="Z1" s="13"/>
      <c r="AA1" s="14"/>
      <c r="AB1" s="14"/>
    </row>
    <row r="2" spans="1:28" ht="15.75" customHeight="1" x14ac:dyDescent="0.2">
      <c r="A2" s="14"/>
      <c r="B2" s="15" t="s">
        <v>160</v>
      </c>
      <c r="C2" s="15"/>
      <c r="D2" s="13"/>
      <c r="E2" s="13"/>
      <c r="F2" s="13"/>
      <c r="G2" s="13"/>
      <c r="H2" s="13"/>
      <c r="I2" s="13"/>
      <c r="J2" s="13"/>
      <c r="K2" s="13"/>
      <c r="L2" s="13"/>
      <c r="M2" s="13"/>
      <c r="N2" s="13"/>
      <c r="O2" s="13"/>
      <c r="P2" s="13"/>
      <c r="Q2" s="13"/>
      <c r="R2" s="13"/>
      <c r="S2" s="13"/>
      <c r="T2" s="13"/>
      <c r="U2" s="13"/>
      <c r="V2" s="13"/>
      <c r="W2" s="13"/>
      <c r="X2" s="13"/>
      <c r="Y2" s="13"/>
      <c r="Z2" s="13"/>
      <c r="AA2" s="14"/>
      <c r="AB2" s="14"/>
    </row>
    <row r="3" spans="1:28" x14ac:dyDescent="0.2">
      <c r="A3" s="14"/>
      <c r="B3" s="13"/>
      <c r="C3" s="13"/>
      <c r="D3" s="148">
        <v>2013</v>
      </c>
      <c r="E3" s="149"/>
      <c r="F3" s="149"/>
      <c r="G3" s="149"/>
      <c r="H3" s="149"/>
      <c r="I3" s="149"/>
      <c r="J3" s="149"/>
      <c r="K3" s="13"/>
      <c r="L3" s="148">
        <v>2014</v>
      </c>
      <c r="M3" s="149"/>
      <c r="N3" s="149"/>
      <c r="O3" s="149"/>
      <c r="P3" s="149"/>
      <c r="Q3" s="149"/>
      <c r="R3" s="149"/>
      <c r="S3" s="15"/>
      <c r="T3" s="159" t="s">
        <v>119</v>
      </c>
      <c r="U3" s="159" t="s">
        <v>120</v>
      </c>
      <c r="V3" s="159" t="s">
        <v>120</v>
      </c>
      <c r="W3" s="159" t="s">
        <v>120</v>
      </c>
      <c r="X3" s="159" t="s">
        <v>120</v>
      </c>
      <c r="Y3" s="166" t="s">
        <v>120</v>
      </c>
      <c r="Z3" s="166" t="s">
        <v>120</v>
      </c>
      <c r="AA3" s="14"/>
      <c r="AB3" s="14"/>
    </row>
    <row r="4" spans="1:28" x14ac:dyDescent="0.2">
      <c r="A4" s="46"/>
      <c r="B4" s="98" t="s">
        <v>161</v>
      </c>
      <c r="C4" s="97"/>
      <c r="D4" s="99" t="s">
        <v>24</v>
      </c>
      <c r="E4" s="97"/>
      <c r="F4" s="99" t="s">
        <v>25</v>
      </c>
      <c r="G4" s="97"/>
      <c r="H4" s="99" t="s">
        <v>26</v>
      </c>
      <c r="I4" s="97"/>
      <c r="J4" s="99" t="s">
        <v>27</v>
      </c>
      <c r="K4" s="97"/>
      <c r="L4" s="99" t="s">
        <v>24</v>
      </c>
      <c r="M4" s="97"/>
      <c r="N4" s="99" t="s">
        <v>25</v>
      </c>
      <c r="O4" s="97"/>
      <c r="P4" s="99" t="s">
        <v>26</v>
      </c>
      <c r="Q4" s="97"/>
      <c r="R4" s="100" t="s">
        <v>27</v>
      </c>
      <c r="S4" s="97"/>
      <c r="T4" s="99" t="s">
        <v>24</v>
      </c>
      <c r="U4" s="97"/>
      <c r="V4" s="100" t="s">
        <v>25</v>
      </c>
      <c r="W4" s="97"/>
      <c r="X4" s="99" t="s">
        <v>26</v>
      </c>
      <c r="Y4" s="97"/>
      <c r="Z4" s="99" t="s">
        <v>27</v>
      </c>
      <c r="AA4" s="18"/>
      <c r="AB4" s="18"/>
    </row>
    <row r="5" spans="1:28" x14ac:dyDescent="0.2">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14"/>
    </row>
    <row r="6" spans="1:28" x14ac:dyDescent="0.2">
      <c r="A6" s="14"/>
      <c r="B6" s="16" t="s">
        <v>311</v>
      </c>
      <c r="C6" s="14"/>
      <c r="D6" s="127">
        <v>1349</v>
      </c>
      <c r="E6" s="128"/>
      <c r="F6" s="127">
        <v>1398</v>
      </c>
      <c r="G6" s="128"/>
      <c r="H6" s="127">
        <v>1401</v>
      </c>
      <c r="I6" s="128"/>
      <c r="J6" s="127">
        <v>1505</v>
      </c>
      <c r="K6" s="128"/>
      <c r="L6" s="127">
        <v>1557</v>
      </c>
      <c r="M6" s="128"/>
      <c r="N6" s="127">
        <v>1592</v>
      </c>
      <c r="O6" s="128"/>
      <c r="P6" s="127">
        <v>1609</v>
      </c>
      <c r="Q6" s="128"/>
      <c r="R6" s="127">
        <v>1620</v>
      </c>
      <c r="S6" s="128"/>
      <c r="T6" s="127">
        <v>1686</v>
      </c>
      <c r="U6" s="128"/>
      <c r="V6" s="127">
        <v>1717</v>
      </c>
      <c r="W6" s="128"/>
      <c r="X6" s="127">
        <v>1700</v>
      </c>
      <c r="Y6" s="128"/>
      <c r="Z6" s="127">
        <v>1625</v>
      </c>
      <c r="AA6" s="14"/>
      <c r="AB6" s="14"/>
    </row>
    <row r="7" spans="1:28" x14ac:dyDescent="0.2">
      <c r="A7" s="14"/>
      <c r="B7" s="14"/>
      <c r="C7" s="14"/>
      <c r="D7" s="28"/>
      <c r="E7" s="28"/>
      <c r="F7" s="28"/>
      <c r="G7" s="28"/>
      <c r="H7" s="28"/>
      <c r="I7" s="28"/>
      <c r="J7" s="28"/>
      <c r="K7" s="28"/>
      <c r="L7" s="28"/>
      <c r="M7" s="28"/>
      <c r="N7" s="28"/>
      <c r="O7" s="14"/>
      <c r="P7" s="28"/>
      <c r="Q7" s="28"/>
      <c r="R7" s="28"/>
      <c r="S7" s="14"/>
      <c r="T7" s="27"/>
      <c r="U7" s="27"/>
      <c r="V7" s="27"/>
      <c r="W7" s="27"/>
      <c r="X7" s="27"/>
      <c r="Y7" s="27"/>
      <c r="Z7" s="27"/>
      <c r="AA7" s="14"/>
      <c r="AB7" s="14"/>
    </row>
    <row r="8" spans="1:28" x14ac:dyDescent="0.2">
      <c r="A8" s="14"/>
      <c r="B8" s="16" t="s">
        <v>162</v>
      </c>
      <c r="C8" s="14"/>
      <c r="D8" s="28"/>
      <c r="E8" s="28"/>
      <c r="F8" s="28"/>
      <c r="G8" s="28"/>
      <c r="H8" s="28"/>
      <c r="I8" s="28"/>
      <c r="J8" s="28"/>
      <c r="K8" s="28"/>
      <c r="L8" s="28"/>
      <c r="M8" s="28"/>
      <c r="N8" s="28"/>
      <c r="O8" s="14"/>
      <c r="P8" s="28"/>
      <c r="Q8" s="28"/>
      <c r="R8" s="28"/>
      <c r="S8" s="14"/>
      <c r="T8" s="27"/>
      <c r="U8" s="27"/>
      <c r="V8" s="27"/>
      <c r="W8" s="27"/>
      <c r="X8" s="27"/>
      <c r="Y8" s="27"/>
      <c r="Z8" s="27"/>
      <c r="AA8" s="14"/>
      <c r="AB8" s="14"/>
    </row>
    <row r="9" spans="1:28" x14ac:dyDescent="0.2">
      <c r="A9" s="14"/>
      <c r="B9" s="48" t="s">
        <v>163</v>
      </c>
      <c r="C9" s="14"/>
      <c r="D9" s="28"/>
      <c r="E9" s="28"/>
      <c r="F9" s="28"/>
      <c r="G9" s="28"/>
      <c r="H9" s="28"/>
      <c r="I9" s="28"/>
      <c r="J9" s="28"/>
      <c r="K9" s="28"/>
      <c r="L9" s="28"/>
      <c r="M9" s="28"/>
      <c r="N9" s="28"/>
      <c r="O9" s="14"/>
      <c r="P9" s="28"/>
      <c r="Q9" s="28"/>
      <c r="R9" s="28"/>
      <c r="S9" s="14"/>
      <c r="T9" s="27"/>
      <c r="U9" s="27"/>
      <c r="V9" s="27"/>
      <c r="W9" s="27"/>
      <c r="X9" s="27"/>
      <c r="Y9" s="27"/>
      <c r="Z9" s="27"/>
      <c r="AA9" s="14"/>
      <c r="AB9" s="14"/>
    </row>
    <row r="10" spans="1:28" x14ac:dyDescent="0.2">
      <c r="A10" s="14"/>
      <c r="B10" s="49" t="s">
        <v>145</v>
      </c>
      <c r="C10" s="14"/>
      <c r="D10" s="132">
        <v>1</v>
      </c>
      <c r="E10" s="132"/>
      <c r="F10" s="132">
        <v>1</v>
      </c>
      <c r="G10" s="132"/>
      <c r="H10" s="132">
        <v>3</v>
      </c>
      <c r="I10" s="132"/>
      <c r="J10" s="132">
        <v>-5</v>
      </c>
      <c r="K10" s="132"/>
      <c r="L10" s="132">
        <v>-1</v>
      </c>
      <c r="M10" s="132"/>
      <c r="N10" s="132">
        <v>-5</v>
      </c>
      <c r="O10" s="133"/>
      <c r="P10" s="132">
        <v>-2</v>
      </c>
      <c r="Q10" s="132"/>
      <c r="R10" s="132">
        <v>-5</v>
      </c>
      <c r="S10" s="133"/>
      <c r="T10" s="132">
        <v>-5</v>
      </c>
      <c r="U10" s="132"/>
      <c r="V10" s="132">
        <v>-13</v>
      </c>
      <c r="W10" s="132"/>
      <c r="X10" s="132">
        <v>-4</v>
      </c>
      <c r="Y10" s="132"/>
      <c r="Z10" s="132">
        <v>-9</v>
      </c>
      <c r="AA10" s="14"/>
      <c r="AB10" s="14"/>
    </row>
    <row r="11" spans="1:28" x14ac:dyDescent="0.2">
      <c r="A11" s="14"/>
      <c r="B11" s="49" t="s">
        <v>146</v>
      </c>
      <c r="C11" s="14"/>
      <c r="D11" s="132">
        <v>4</v>
      </c>
      <c r="E11" s="132"/>
      <c r="F11" s="132">
        <v>2</v>
      </c>
      <c r="G11" s="132"/>
      <c r="H11" s="132">
        <v>-1</v>
      </c>
      <c r="I11" s="132"/>
      <c r="J11" s="132">
        <v>6</v>
      </c>
      <c r="K11" s="132"/>
      <c r="L11" s="132">
        <v>0</v>
      </c>
      <c r="M11" s="132"/>
      <c r="N11" s="132">
        <v>0</v>
      </c>
      <c r="O11" s="133"/>
      <c r="P11" s="132">
        <v>0</v>
      </c>
      <c r="Q11" s="132"/>
      <c r="R11" s="132">
        <v>4</v>
      </c>
      <c r="S11" s="133"/>
      <c r="T11" s="132">
        <v>3</v>
      </c>
      <c r="U11" s="132"/>
      <c r="V11" s="132">
        <v>-2</v>
      </c>
      <c r="W11" s="132"/>
      <c r="X11" s="132">
        <v>-3</v>
      </c>
      <c r="Y11" s="132"/>
      <c r="Z11" s="132">
        <v>1</v>
      </c>
      <c r="AA11" s="14"/>
      <c r="AB11" s="14"/>
    </row>
    <row r="12" spans="1:28" x14ac:dyDescent="0.2">
      <c r="A12" s="14"/>
      <c r="B12" s="49" t="s">
        <v>147</v>
      </c>
      <c r="C12" s="14"/>
      <c r="D12" s="132">
        <v>13</v>
      </c>
      <c r="E12" s="132"/>
      <c r="F12" s="132">
        <v>8</v>
      </c>
      <c r="G12" s="132"/>
      <c r="H12" s="132">
        <v>2</v>
      </c>
      <c r="I12" s="132"/>
      <c r="J12" s="132">
        <v>-3</v>
      </c>
      <c r="K12" s="132"/>
      <c r="L12" s="132">
        <v>0</v>
      </c>
      <c r="M12" s="132"/>
      <c r="N12" s="132">
        <v>7</v>
      </c>
      <c r="O12" s="133"/>
      <c r="P12" s="132">
        <v>-3</v>
      </c>
      <c r="Q12" s="132"/>
      <c r="R12" s="132">
        <v>1</v>
      </c>
      <c r="S12" s="133"/>
      <c r="T12" s="132">
        <v>8</v>
      </c>
      <c r="U12" s="132"/>
      <c r="V12" s="132">
        <v>-9</v>
      </c>
      <c r="W12" s="132"/>
      <c r="X12" s="132">
        <v>-10</v>
      </c>
      <c r="Y12" s="132"/>
      <c r="Z12" s="132">
        <v>-16</v>
      </c>
      <c r="AA12" s="14"/>
      <c r="AB12" s="14"/>
    </row>
    <row r="13" spans="1:28" x14ac:dyDescent="0.2">
      <c r="A13" s="14"/>
      <c r="B13" s="49" t="s">
        <v>312</v>
      </c>
      <c r="C13" s="14"/>
      <c r="D13" s="132">
        <v>22</v>
      </c>
      <c r="E13" s="132"/>
      <c r="F13" s="132">
        <v>11</v>
      </c>
      <c r="G13" s="132"/>
      <c r="H13" s="132">
        <v>27</v>
      </c>
      <c r="I13" s="132"/>
      <c r="J13" s="132">
        <v>5</v>
      </c>
      <c r="K13" s="132"/>
      <c r="L13" s="132">
        <v>20</v>
      </c>
      <c r="M13" s="132"/>
      <c r="N13" s="132">
        <v>-17</v>
      </c>
      <c r="O13" s="133"/>
      <c r="P13" s="132">
        <v>19</v>
      </c>
      <c r="Q13" s="132"/>
      <c r="R13" s="132">
        <v>24</v>
      </c>
      <c r="S13" s="133"/>
      <c r="T13" s="132">
        <v>8</v>
      </c>
      <c r="U13" s="132"/>
      <c r="V13" s="132">
        <v>5</v>
      </c>
      <c r="W13" s="132"/>
      <c r="X13" s="132">
        <v>11</v>
      </c>
      <c r="Y13" s="132"/>
      <c r="Z13" s="132">
        <v>11</v>
      </c>
      <c r="AA13" s="14"/>
      <c r="AB13" s="14"/>
    </row>
    <row r="14" spans="1:28" x14ac:dyDescent="0.2">
      <c r="A14" s="14"/>
      <c r="B14" s="49" t="s">
        <v>148</v>
      </c>
      <c r="C14" s="14"/>
      <c r="D14" s="134">
        <v>0</v>
      </c>
      <c r="E14" s="132"/>
      <c r="F14" s="134">
        <v>-1</v>
      </c>
      <c r="G14" s="132"/>
      <c r="H14" s="134">
        <v>2</v>
      </c>
      <c r="I14" s="132"/>
      <c r="J14" s="134">
        <v>1</v>
      </c>
      <c r="K14" s="132"/>
      <c r="L14" s="134">
        <v>2</v>
      </c>
      <c r="M14" s="132"/>
      <c r="N14" s="134">
        <v>2</v>
      </c>
      <c r="O14" s="133"/>
      <c r="P14" s="134">
        <v>0</v>
      </c>
      <c r="Q14" s="132"/>
      <c r="R14" s="134">
        <v>2</v>
      </c>
      <c r="S14" s="133"/>
      <c r="T14" s="134">
        <v>1</v>
      </c>
      <c r="U14" s="132"/>
      <c r="V14" s="134">
        <v>3</v>
      </c>
      <c r="W14" s="132"/>
      <c r="X14" s="134">
        <v>1</v>
      </c>
      <c r="Y14" s="132"/>
      <c r="Z14" s="134">
        <v>2</v>
      </c>
      <c r="AA14" s="14"/>
      <c r="AB14" s="14"/>
    </row>
    <row r="15" spans="1:28" x14ac:dyDescent="0.2">
      <c r="A15" s="14"/>
      <c r="B15" s="50" t="s">
        <v>164</v>
      </c>
      <c r="C15" s="14"/>
      <c r="D15" s="132">
        <v>40</v>
      </c>
      <c r="E15" s="132"/>
      <c r="F15" s="132">
        <v>21</v>
      </c>
      <c r="G15" s="132"/>
      <c r="H15" s="132">
        <v>33</v>
      </c>
      <c r="I15" s="132"/>
      <c r="J15" s="132">
        <v>4</v>
      </c>
      <c r="K15" s="132"/>
      <c r="L15" s="132">
        <v>21</v>
      </c>
      <c r="M15" s="132"/>
      <c r="N15" s="132">
        <v>-13</v>
      </c>
      <c r="O15" s="133"/>
      <c r="P15" s="132">
        <v>14</v>
      </c>
      <c r="Q15" s="132"/>
      <c r="R15" s="132">
        <v>26</v>
      </c>
      <c r="S15" s="133"/>
      <c r="T15" s="132">
        <v>15</v>
      </c>
      <c r="U15" s="132"/>
      <c r="V15" s="132">
        <v>-16</v>
      </c>
      <c r="W15" s="132"/>
      <c r="X15" s="132">
        <v>-5</v>
      </c>
      <c r="Y15" s="132"/>
      <c r="Z15" s="132">
        <v>-11</v>
      </c>
      <c r="AA15" s="14"/>
      <c r="AB15" s="14"/>
    </row>
    <row r="16" spans="1:28" x14ac:dyDescent="0.2">
      <c r="A16" s="14"/>
      <c r="B16" s="48" t="s">
        <v>165</v>
      </c>
      <c r="C16" s="14"/>
      <c r="D16" s="132"/>
      <c r="E16" s="132"/>
      <c r="F16" s="132"/>
      <c r="G16" s="132"/>
      <c r="H16" s="132"/>
      <c r="I16" s="132"/>
      <c r="J16" s="132"/>
      <c r="K16" s="132"/>
      <c r="L16" s="132"/>
      <c r="M16" s="132"/>
      <c r="N16" s="132"/>
      <c r="O16" s="133"/>
      <c r="P16" s="132"/>
      <c r="Q16" s="132"/>
      <c r="R16" s="132"/>
      <c r="S16" s="133"/>
      <c r="T16" s="135"/>
      <c r="U16" s="135"/>
      <c r="V16" s="135"/>
      <c r="W16" s="135"/>
      <c r="X16" s="135"/>
      <c r="Y16" s="135"/>
      <c r="Z16" s="135"/>
      <c r="AA16" s="14"/>
      <c r="AB16" s="14"/>
    </row>
    <row r="17" spans="1:28" x14ac:dyDescent="0.2">
      <c r="A17" s="14"/>
      <c r="B17" s="49" t="s">
        <v>149</v>
      </c>
      <c r="C17" s="14"/>
      <c r="D17" s="134">
        <v>-13</v>
      </c>
      <c r="E17" s="132"/>
      <c r="F17" s="134">
        <v>-1</v>
      </c>
      <c r="G17" s="132"/>
      <c r="H17" s="134">
        <v>13</v>
      </c>
      <c r="I17" s="132"/>
      <c r="J17" s="134">
        <v>6</v>
      </c>
      <c r="K17" s="132"/>
      <c r="L17" s="134">
        <v>-7</v>
      </c>
      <c r="M17" s="132"/>
      <c r="N17" s="134">
        <v>-17</v>
      </c>
      <c r="O17" s="133"/>
      <c r="P17" s="134">
        <v>18</v>
      </c>
      <c r="Q17" s="132"/>
      <c r="R17" s="134">
        <v>6</v>
      </c>
      <c r="S17" s="133"/>
      <c r="T17" s="134">
        <v>1</v>
      </c>
      <c r="U17" s="132"/>
      <c r="V17" s="134">
        <v>-11</v>
      </c>
      <c r="W17" s="132"/>
      <c r="X17" s="134">
        <v>-10</v>
      </c>
      <c r="Y17" s="132"/>
      <c r="Z17" s="134">
        <v>2</v>
      </c>
      <c r="AA17" s="14"/>
      <c r="AB17" s="14"/>
    </row>
    <row r="18" spans="1:28" x14ac:dyDescent="0.2">
      <c r="A18" s="14"/>
      <c r="B18" s="50" t="s">
        <v>166</v>
      </c>
      <c r="C18" s="14"/>
      <c r="D18" s="132">
        <v>27</v>
      </c>
      <c r="E18" s="132"/>
      <c r="F18" s="132">
        <v>20</v>
      </c>
      <c r="G18" s="132"/>
      <c r="H18" s="132">
        <v>46</v>
      </c>
      <c r="I18" s="132"/>
      <c r="J18" s="132">
        <v>10</v>
      </c>
      <c r="K18" s="132"/>
      <c r="L18" s="132">
        <v>14</v>
      </c>
      <c r="M18" s="132"/>
      <c r="N18" s="132">
        <v>-30</v>
      </c>
      <c r="O18" s="133"/>
      <c r="P18" s="132">
        <v>32</v>
      </c>
      <c r="Q18" s="132"/>
      <c r="R18" s="132">
        <v>32</v>
      </c>
      <c r="S18" s="133"/>
      <c r="T18" s="132">
        <v>16</v>
      </c>
      <c r="U18" s="132"/>
      <c r="V18" s="132">
        <v>-27</v>
      </c>
      <c r="W18" s="132"/>
      <c r="X18" s="132">
        <v>-15</v>
      </c>
      <c r="Y18" s="132"/>
      <c r="Z18" s="132">
        <v>-9</v>
      </c>
      <c r="AA18" s="14"/>
      <c r="AB18" s="14"/>
    </row>
    <row r="19" spans="1:28" x14ac:dyDescent="0.2">
      <c r="A19" s="14"/>
      <c r="B19" s="14"/>
      <c r="C19" s="14"/>
      <c r="D19" s="132"/>
      <c r="E19" s="132"/>
      <c r="F19" s="132"/>
      <c r="G19" s="132"/>
      <c r="H19" s="132"/>
      <c r="I19" s="132"/>
      <c r="J19" s="132"/>
      <c r="K19" s="132"/>
      <c r="L19" s="132"/>
      <c r="M19" s="132"/>
      <c r="N19" s="132"/>
      <c r="O19" s="133"/>
      <c r="P19" s="132"/>
      <c r="Q19" s="132"/>
      <c r="R19" s="132"/>
      <c r="S19" s="133"/>
      <c r="T19" s="135"/>
      <c r="U19" s="135"/>
      <c r="V19" s="135"/>
      <c r="W19" s="135"/>
      <c r="X19" s="135"/>
      <c r="Y19" s="135"/>
      <c r="Z19" s="135"/>
      <c r="AA19" s="14"/>
      <c r="AB19" s="14"/>
    </row>
    <row r="20" spans="1:28" x14ac:dyDescent="0.2">
      <c r="A20" s="14"/>
      <c r="B20" s="16" t="s">
        <v>167</v>
      </c>
      <c r="C20" s="14"/>
      <c r="D20" s="134">
        <v>22</v>
      </c>
      <c r="E20" s="132"/>
      <c r="F20" s="134">
        <v>-17</v>
      </c>
      <c r="G20" s="132"/>
      <c r="H20" s="134">
        <v>58</v>
      </c>
      <c r="I20" s="132"/>
      <c r="J20" s="134">
        <v>42</v>
      </c>
      <c r="K20" s="132"/>
      <c r="L20" s="134">
        <v>21</v>
      </c>
      <c r="M20" s="132"/>
      <c r="N20" s="134">
        <v>47</v>
      </c>
      <c r="O20" s="133"/>
      <c r="P20" s="134">
        <v>-21</v>
      </c>
      <c r="Q20" s="132"/>
      <c r="R20" s="134">
        <v>34</v>
      </c>
      <c r="S20" s="133"/>
      <c r="T20" s="134">
        <v>15</v>
      </c>
      <c r="U20" s="132"/>
      <c r="V20" s="134">
        <v>10</v>
      </c>
      <c r="W20" s="132"/>
      <c r="X20" s="134">
        <v>-60</v>
      </c>
      <c r="Y20" s="132"/>
      <c r="Z20" s="134">
        <v>9</v>
      </c>
      <c r="AA20" s="14"/>
      <c r="AB20" s="14"/>
    </row>
    <row r="21" spans="1:28" x14ac:dyDescent="0.2">
      <c r="A21" s="14"/>
      <c r="B21" s="14"/>
      <c r="C21" s="14"/>
      <c r="D21" s="28"/>
      <c r="E21" s="28"/>
      <c r="F21" s="28"/>
      <c r="G21" s="28"/>
      <c r="H21" s="28"/>
      <c r="I21" s="28"/>
      <c r="J21" s="28"/>
      <c r="K21" s="28"/>
      <c r="L21" s="28"/>
      <c r="M21" s="28"/>
      <c r="N21" s="28"/>
      <c r="O21" s="14"/>
      <c r="P21" s="28"/>
      <c r="Q21" s="28"/>
      <c r="R21" s="28"/>
      <c r="S21" s="14"/>
      <c r="T21" s="27"/>
      <c r="U21" s="27"/>
      <c r="V21" s="27"/>
      <c r="W21" s="27"/>
      <c r="X21" s="27"/>
      <c r="Y21" s="27"/>
      <c r="Z21" s="27"/>
      <c r="AA21" s="14"/>
      <c r="AB21" s="14"/>
    </row>
    <row r="22" spans="1:28" x14ac:dyDescent="0.2">
      <c r="A22" s="14"/>
      <c r="B22" s="16" t="s">
        <v>313</v>
      </c>
      <c r="C22" s="14"/>
      <c r="D22" s="127">
        <v>1398</v>
      </c>
      <c r="E22" s="128"/>
      <c r="F22" s="127">
        <v>1401</v>
      </c>
      <c r="G22" s="128"/>
      <c r="H22" s="127">
        <v>1505</v>
      </c>
      <c r="I22" s="128"/>
      <c r="J22" s="127">
        <v>1557</v>
      </c>
      <c r="K22" s="128"/>
      <c r="L22" s="127">
        <v>1592</v>
      </c>
      <c r="M22" s="128"/>
      <c r="N22" s="127">
        <v>1609</v>
      </c>
      <c r="O22" s="128"/>
      <c r="P22" s="127">
        <v>1620</v>
      </c>
      <c r="Q22" s="128"/>
      <c r="R22" s="127">
        <v>1686</v>
      </c>
      <c r="S22" s="128"/>
      <c r="T22" s="127">
        <v>1717</v>
      </c>
      <c r="U22" s="128"/>
      <c r="V22" s="127">
        <v>1700</v>
      </c>
      <c r="W22" s="128"/>
      <c r="X22" s="127">
        <v>1625</v>
      </c>
      <c r="Y22" s="128"/>
      <c r="Z22" s="127">
        <v>1625</v>
      </c>
      <c r="AA22" s="71" t="s">
        <v>168</v>
      </c>
      <c r="AB22" s="47"/>
    </row>
    <row r="23" spans="1:28"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row>
    <row r="24" spans="1:28" ht="24" customHeight="1" x14ac:dyDescent="0.2">
      <c r="A24" s="14"/>
      <c r="B24" s="151" t="s">
        <v>314</v>
      </c>
      <c r="C24" s="151"/>
      <c r="D24" s="151"/>
      <c r="E24" s="151"/>
      <c r="F24" s="151"/>
      <c r="G24" s="151"/>
      <c r="H24" s="151"/>
      <c r="I24" s="151"/>
      <c r="J24" s="151"/>
      <c r="K24" s="151"/>
      <c r="L24" s="151"/>
      <c r="M24" s="151"/>
      <c r="N24" s="151"/>
      <c r="O24" s="151"/>
      <c r="P24" s="151"/>
      <c r="Q24" s="151"/>
      <c r="R24" s="151"/>
      <c r="S24" s="151"/>
      <c r="T24" s="154"/>
      <c r="U24" s="153"/>
      <c r="V24" s="153"/>
      <c r="W24" s="153"/>
      <c r="X24" s="153"/>
      <c r="Y24" s="154"/>
      <c r="Z24" s="151"/>
      <c r="AA24" s="14"/>
      <c r="AB24" s="14"/>
    </row>
    <row r="25" spans="1:28" x14ac:dyDescent="0.2">
      <c r="A25" s="14"/>
      <c r="B25" s="151" t="s">
        <v>315</v>
      </c>
      <c r="C25" s="151"/>
      <c r="D25" s="151"/>
      <c r="E25" s="151"/>
      <c r="F25" s="151"/>
      <c r="G25" s="151"/>
      <c r="H25" s="151"/>
      <c r="I25" s="151"/>
      <c r="J25" s="151"/>
      <c r="K25" s="151"/>
      <c r="L25" s="151"/>
      <c r="M25" s="151"/>
      <c r="N25" s="151"/>
      <c r="O25" s="151"/>
      <c r="P25" s="151"/>
      <c r="Q25" s="151"/>
      <c r="R25" s="151"/>
      <c r="S25" s="151"/>
      <c r="T25" s="154"/>
      <c r="U25" s="153"/>
      <c r="V25" s="153"/>
      <c r="W25" s="153"/>
      <c r="X25" s="153"/>
      <c r="Y25" s="154"/>
      <c r="Z25" s="151"/>
      <c r="AA25" s="14"/>
      <c r="AB25" s="14"/>
    </row>
    <row r="26" spans="1:28" x14ac:dyDescent="0.2">
      <c r="A26" s="14"/>
      <c r="B26" s="151" t="s">
        <v>316</v>
      </c>
      <c r="C26" s="151"/>
      <c r="D26" s="151"/>
      <c r="E26" s="151"/>
      <c r="F26" s="151"/>
      <c r="G26" s="151"/>
      <c r="H26" s="151"/>
      <c r="I26" s="151"/>
      <c r="J26" s="151"/>
      <c r="K26" s="151"/>
      <c r="L26" s="151"/>
      <c r="M26" s="151"/>
      <c r="N26" s="151"/>
      <c r="O26" s="151"/>
      <c r="P26" s="151"/>
      <c r="Q26" s="151"/>
      <c r="R26" s="151"/>
      <c r="S26" s="151"/>
      <c r="T26" s="154"/>
      <c r="U26" s="153"/>
      <c r="V26" s="153"/>
      <c r="W26" s="153"/>
      <c r="X26" s="153"/>
      <c r="Y26" s="154"/>
      <c r="Z26" s="151"/>
      <c r="AA26" s="14"/>
      <c r="AB26" s="14"/>
    </row>
    <row r="27" spans="1:28"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row>
    <row r="28" spans="1:28"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row>
    <row r="29" spans="1:28" x14ac:dyDescent="0.2">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row>
    <row r="30" spans="1:28"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row>
    <row r="31" spans="1:28"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row>
    <row r="32" spans="1:28"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row>
    <row r="33" spans="1:28"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row>
    <row r="34" spans="1:28"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row>
    <row r="35" spans="1:28"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row>
    <row r="36" spans="1:28"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row>
    <row r="37" spans="1:28"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row>
    <row r="38" spans="1:28"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row>
    <row r="39" spans="1:28"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row>
    <row r="40" spans="1:28"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row>
    <row r="41" spans="1:28"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row>
    <row r="42" spans="1:28"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row>
    <row r="43" spans="1:28"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row>
    <row r="44" spans="1:28"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row>
    <row r="45" spans="1:28"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row>
    <row r="46" spans="1:28"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row>
    <row r="47" spans="1:28"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row>
    <row r="48" spans="1:28"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row>
    <row r="49" spans="1:28"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row>
    <row r="50" spans="1:28"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row>
    <row r="51" spans="1:28" x14ac:dyDescent="0.2">
      <c r="A51" s="14"/>
      <c r="B51" s="16" t="s">
        <v>169</v>
      </c>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row>
    <row r="52" spans="1:28"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row>
    <row r="53" spans="1:28"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row>
    <row r="54" spans="1:28"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row>
    <row r="55" spans="1:28"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28"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row>
    <row r="57" spans="1:28"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row>
    <row r="58" spans="1:28"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row>
    <row r="59" spans="1:28"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row>
    <row r="60" spans="1:28"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row>
    <row r="61" spans="1:28"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row>
    <row r="62" spans="1:28"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row>
    <row r="63" spans="1:28"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row>
    <row r="64" spans="1:28"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row>
    <row r="65" spans="1:28"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row>
    <row r="66" spans="1:28"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row>
    <row r="67" spans="1:28"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row>
    <row r="68" spans="1:28"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row>
    <row r="69" spans="1:28"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row>
    <row r="70" spans="1:28"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row>
    <row r="71" spans="1:28"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row>
    <row r="72" spans="1:28"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row>
    <row r="73" spans="1:28"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row>
    <row r="74" spans="1:28"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row>
    <row r="75" spans="1:28"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row>
    <row r="76" spans="1:28"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row>
    <row r="77" spans="1:28"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row>
    <row r="78" spans="1:28"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row>
    <row r="79" spans="1:28"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row>
    <row r="80" spans="1:28"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1:28"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row>
    <row r="82" spans="1:28"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row>
    <row r="83" spans="1:28"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row>
    <row r="84" spans="1:28"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row>
    <row r="85" spans="1:28"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row>
    <row r="86" spans="1:28"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row>
    <row r="87" spans="1:28"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row>
    <row r="88" spans="1:28"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row>
    <row r="89" spans="1:28"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row>
    <row r="90" spans="1:28"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row>
    <row r="91" spans="1:28"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row>
    <row r="92" spans="1:28"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row>
    <row r="93" spans="1:28"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row>
    <row r="94" spans="1:28"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row>
  </sheetData>
  <mergeCells count="6">
    <mergeCell ref="B26:Z26"/>
    <mergeCell ref="D3:J3"/>
    <mergeCell ref="L3:R3"/>
    <mergeCell ref="T3:Z3"/>
    <mergeCell ref="B24:Z24"/>
    <mergeCell ref="B25:Z25"/>
  </mergeCells>
  <pageMargins left="0.7" right="0.7" top="0.75" bottom="0.75" header="0.3" footer="0.3"/>
  <pageSetup scale="76"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6"/>
  <sheetViews>
    <sheetView topLeftCell="A16" workbookViewId="0">
      <selection activeCell="A18" sqref="A18"/>
    </sheetView>
  </sheetViews>
  <sheetFormatPr defaultColWidth="21.5" defaultRowHeight="11.25" x14ac:dyDescent="0.2"/>
  <cols>
    <col min="1" max="1" width="56.1640625" style="16" customWidth="1"/>
    <col min="2" max="2" width="0.6640625" style="16" customWidth="1"/>
    <col min="3" max="3" width="10.6640625" style="16" customWidth="1"/>
    <col min="4" max="4" width="0.6640625" style="16" customWidth="1"/>
    <col min="5" max="5" width="10.6640625" style="16" customWidth="1"/>
    <col min="6" max="6" width="0.6640625" style="16" customWidth="1"/>
    <col min="7" max="7" width="10.6640625" style="16" customWidth="1"/>
    <col min="8" max="8" width="0.6640625" style="16" customWidth="1"/>
    <col min="9" max="9" width="10.6640625" style="16" customWidth="1"/>
    <col min="10" max="10" width="0.6640625" style="16" customWidth="1"/>
    <col min="11" max="11" width="10.6640625" style="16" customWidth="1"/>
    <col min="12" max="12" width="0.6640625" style="16" customWidth="1"/>
    <col min="13" max="13" width="10.6640625" style="16" customWidth="1"/>
    <col min="14" max="14" width="0.6640625" style="16" customWidth="1"/>
    <col min="15" max="15" width="10.6640625" style="16" customWidth="1"/>
    <col min="16" max="16" width="0.6640625" style="16" customWidth="1"/>
    <col min="17" max="17" width="10.6640625" style="16" customWidth="1"/>
    <col min="18" max="18" width="0.6640625" style="16" customWidth="1"/>
    <col min="19" max="19" width="10.6640625" style="16" customWidth="1"/>
    <col min="20" max="20" width="0.6640625" style="16" customWidth="1"/>
    <col min="21" max="21" width="10.6640625" style="16" customWidth="1"/>
    <col min="22" max="22" width="0.6640625" style="16" customWidth="1"/>
    <col min="23" max="23" width="10.6640625" style="16" customWidth="1"/>
    <col min="24" max="24" width="0.6640625" style="16" customWidth="1"/>
    <col min="25" max="25" width="10.6640625" style="16" customWidth="1"/>
    <col min="26" max="27" width="4.33203125" style="16" customWidth="1"/>
    <col min="28" max="16384" width="21.5" style="16"/>
  </cols>
  <sheetData>
    <row r="1" spans="1:27" s="15" customFormat="1" x14ac:dyDescent="0.2">
      <c r="A1" s="15" t="s">
        <v>21</v>
      </c>
      <c r="B1" s="13"/>
      <c r="C1" s="13"/>
      <c r="D1" s="13"/>
      <c r="E1" s="13"/>
      <c r="F1" s="13"/>
      <c r="G1" s="13"/>
      <c r="H1" s="13"/>
      <c r="I1" s="13"/>
      <c r="J1" s="13"/>
      <c r="K1" s="13"/>
      <c r="L1" s="13"/>
      <c r="M1" s="13"/>
      <c r="N1" s="13"/>
      <c r="O1" s="13"/>
      <c r="P1" s="13"/>
      <c r="Q1" s="13"/>
      <c r="R1" s="13"/>
      <c r="S1" s="13"/>
      <c r="T1" s="13"/>
      <c r="U1" s="13"/>
      <c r="V1" s="13"/>
      <c r="W1" s="13"/>
      <c r="X1" s="13"/>
      <c r="Y1" s="13"/>
      <c r="Z1" s="13"/>
      <c r="AA1" s="13"/>
    </row>
    <row r="2" spans="1:27" s="15" customFormat="1" x14ac:dyDescent="0.2">
      <c r="A2" s="15" t="s">
        <v>170</v>
      </c>
      <c r="B2" s="13"/>
      <c r="C2" s="13"/>
      <c r="D2" s="13"/>
      <c r="E2" s="13"/>
      <c r="F2" s="13"/>
      <c r="G2" s="13"/>
      <c r="H2" s="13"/>
      <c r="I2" s="13"/>
      <c r="J2" s="13"/>
      <c r="K2" s="13"/>
      <c r="L2" s="13"/>
      <c r="M2" s="13"/>
      <c r="N2" s="13"/>
      <c r="O2" s="13"/>
      <c r="P2" s="13"/>
      <c r="Q2" s="13"/>
      <c r="R2" s="13"/>
      <c r="S2" s="13"/>
      <c r="T2" s="13"/>
      <c r="U2" s="13"/>
      <c r="V2" s="13"/>
      <c r="W2" s="13"/>
      <c r="X2" s="13"/>
      <c r="Y2" s="13"/>
      <c r="Z2" s="13"/>
      <c r="AA2" s="13"/>
    </row>
    <row r="3" spans="1:27" s="15" customFormat="1" x14ac:dyDescent="0.2">
      <c r="A3" s="13"/>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s="15" customFormat="1" x14ac:dyDescent="0.2">
      <c r="A4" s="13"/>
      <c r="B4" s="13"/>
      <c r="C4" s="13"/>
      <c r="D4" s="13"/>
      <c r="E4" s="13"/>
      <c r="F4" s="13"/>
      <c r="G4" s="13"/>
      <c r="H4" s="13"/>
      <c r="I4" s="13"/>
      <c r="J4" s="13"/>
      <c r="K4" s="13"/>
      <c r="L4" s="13"/>
      <c r="M4" s="13"/>
      <c r="N4" s="13"/>
      <c r="O4" s="13"/>
      <c r="P4" s="13"/>
      <c r="Q4" s="13"/>
      <c r="R4" s="13"/>
      <c r="S4" s="13"/>
      <c r="T4" s="13"/>
      <c r="U4" s="13"/>
      <c r="V4" s="13"/>
      <c r="W4" s="13"/>
      <c r="X4" s="13"/>
      <c r="Y4" s="13"/>
      <c r="Z4" s="13"/>
      <c r="AA4" s="13"/>
    </row>
    <row r="5" spans="1:27" s="15" customFormat="1" x14ac:dyDescent="0.2">
      <c r="A5" s="13"/>
      <c r="B5" s="13"/>
      <c r="C5" s="148">
        <v>2013</v>
      </c>
      <c r="D5" s="149"/>
      <c r="E5" s="149"/>
      <c r="F5" s="149"/>
      <c r="G5" s="149"/>
      <c r="H5" s="149"/>
      <c r="I5" s="149"/>
      <c r="J5" s="13"/>
      <c r="K5" s="148">
        <v>2014</v>
      </c>
      <c r="L5" s="149"/>
      <c r="M5" s="149"/>
      <c r="N5" s="149"/>
      <c r="O5" s="149"/>
      <c r="P5" s="149"/>
      <c r="Q5" s="149"/>
      <c r="S5" s="159" t="s">
        <v>119</v>
      </c>
      <c r="T5" s="159" t="s">
        <v>120</v>
      </c>
      <c r="U5" s="159" t="s">
        <v>120</v>
      </c>
      <c r="V5" s="159" t="s">
        <v>120</v>
      </c>
      <c r="W5" s="159" t="s">
        <v>120</v>
      </c>
      <c r="X5" s="149"/>
      <c r="Y5" s="166" t="s">
        <v>120</v>
      </c>
      <c r="Z5" s="13"/>
      <c r="AA5" s="13"/>
    </row>
    <row r="6" spans="1:27" s="15" customFormat="1" x14ac:dyDescent="0.2">
      <c r="A6" s="106" t="s">
        <v>23</v>
      </c>
      <c r="B6" s="97"/>
      <c r="C6" s="99" t="s">
        <v>24</v>
      </c>
      <c r="D6" s="97"/>
      <c r="E6" s="99" t="s">
        <v>25</v>
      </c>
      <c r="F6" s="97"/>
      <c r="G6" s="99" t="s">
        <v>26</v>
      </c>
      <c r="H6" s="97"/>
      <c r="I6" s="99" t="s">
        <v>27</v>
      </c>
      <c r="J6" s="97"/>
      <c r="K6" s="99" t="s">
        <v>24</v>
      </c>
      <c r="L6" s="97"/>
      <c r="M6" s="99" t="s">
        <v>25</v>
      </c>
      <c r="N6" s="97"/>
      <c r="O6" s="99" t="s">
        <v>26</v>
      </c>
      <c r="P6" s="97"/>
      <c r="Q6" s="100" t="s">
        <v>27</v>
      </c>
      <c r="R6" s="97"/>
      <c r="S6" s="99" t="s">
        <v>24</v>
      </c>
      <c r="T6" s="97"/>
      <c r="U6" s="100" t="s">
        <v>25</v>
      </c>
      <c r="V6" s="97"/>
      <c r="W6" s="99" t="s">
        <v>26</v>
      </c>
      <c r="X6" s="97"/>
      <c r="Y6" s="99" t="s">
        <v>27</v>
      </c>
      <c r="Z6" s="97"/>
      <c r="AA6" s="97"/>
    </row>
    <row r="7" spans="1:27" x14ac:dyDescent="0.2">
      <c r="A7" s="14"/>
      <c r="B7" s="18"/>
      <c r="C7" s="18"/>
      <c r="D7" s="18"/>
      <c r="E7" s="18"/>
      <c r="F7" s="18"/>
      <c r="G7" s="18"/>
      <c r="H7" s="18"/>
      <c r="I7" s="18"/>
      <c r="J7" s="18"/>
      <c r="K7" s="18"/>
      <c r="L7" s="18"/>
      <c r="M7" s="18"/>
      <c r="N7" s="18"/>
      <c r="O7" s="18"/>
      <c r="P7" s="18"/>
      <c r="Q7" s="18"/>
      <c r="R7" s="18"/>
      <c r="S7" s="18"/>
      <c r="T7" s="18"/>
      <c r="U7" s="18"/>
      <c r="V7" s="18"/>
      <c r="W7" s="18"/>
      <c r="X7" s="18"/>
      <c r="Y7" s="18"/>
      <c r="Z7" s="18"/>
      <c r="AA7" s="18"/>
    </row>
    <row r="8" spans="1:27" x14ac:dyDescent="0.2">
      <c r="A8" s="16" t="s">
        <v>28</v>
      </c>
      <c r="B8" s="14"/>
      <c r="C8" s="14"/>
      <c r="D8" s="14"/>
      <c r="E8" s="14"/>
      <c r="F8" s="14"/>
      <c r="G8" s="14"/>
      <c r="H8" s="14"/>
      <c r="I8" s="14"/>
      <c r="J8" s="14"/>
      <c r="K8" s="14"/>
      <c r="L8" s="14"/>
      <c r="M8" s="14"/>
      <c r="N8" s="14"/>
      <c r="O8" s="14"/>
      <c r="P8" s="14"/>
      <c r="Q8" s="14"/>
      <c r="R8" s="14"/>
      <c r="S8" s="14"/>
      <c r="T8" s="14"/>
      <c r="U8" s="14"/>
      <c r="V8" s="14"/>
      <c r="W8" s="14"/>
      <c r="X8" s="14"/>
      <c r="Y8" s="14"/>
      <c r="Z8" s="14"/>
      <c r="AA8" s="14"/>
    </row>
    <row r="9" spans="1:27" x14ac:dyDescent="0.2">
      <c r="A9" s="49" t="s">
        <v>171</v>
      </c>
      <c r="B9" s="14"/>
      <c r="C9" s="14"/>
      <c r="D9" s="14"/>
      <c r="E9" s="14"/>
      <c r="F9" s="14"/>
      <c r="G9" s="14"/>
      <c r="H9" s="14"/>
      <c r="I9" s="14"/>
      <c r="J9" s="14"/>
      <c r="K9" s="14"/>
      <c r="L9" s="14"/>
      <c r="M9" s="14"/>
      <c r="N9" s="14"/>
      <c r="O9" s="14"/>
      <c r="P9" s="14"/>
      <c r="Q9" s="14"/>
      <c r="R9" s="14"/>
      <c r="S9" s="14"/>
      <c r="T9" s="14"/>
      <c r="U9" s="14"/>
      <c r="V9" s="14"/>
      <c r="W9" s="14"/>
      <c r="X9" s="14"/>
      <c r="Y9" s="14"/>
      <c r="Z9" s="14"/>
      <c r="AA9" s="14"/>
    </row>
    <row r="10" spans="1:27" x14ac:dyDescent="0.2">
      <c r="A10" s="72" t="s">
        <v>172</v>
      </c>
      <c r="B10" s="42"/>
      <c r="C10" s="127">
        <v>299</v>
      </c>
      <c r="D10" s="128"/>
      <c r="E10" s="127">
        <v>299</v>
      </c>
      <c r="F10" s="128"/>
      <c r="G10" s="127">
        <v>293</v>
      </c>
      <c r="H10" s="128"/>
      <c r="I10" s="127">
        <v>303</v>
      </c>
      <c r="J10" s="128"/>
      <c r="K10" s="127">
        <v>299</v>
      </c>
      <c r="L10" s="128"/>
      <c r="M10" s="127">
        <v>311</v>
      </c>
      <c r="N10" s="128"/>
      <c r="O10" s="127">
        <v>315</v>
      </c>
      <c r="P10" s="128"/>
      <c r="Q10" s="127">
        <v>306</v>
      </c>
      <c r="R10" s="128"/>
      <c r="S10" s="127">
        <v>301</v>
      </c>
      <c r="T10" s="128"/>
      <c r="U10" s="127">
        <v>312</v>
      </c>
      <c r="V10" s="128"/>
      <c r="W10" s="127">
        <v>301</v>
      </c>
      <c r="X10" s="128"/>
      <c r="Y10" s="127">
        <v>294</v>
      </c>
      <c r="Z10" s="42"/>
      <c r="AA10" s="42"/>
    </row>
    <row r="11" spans="1:27" x14ac:dyDescent="0.2">
      <c r="A11" s="72" t="s">
        <v>173</v>
      </c>
      <c r="B11" s="14"/>
      <c r="C11" s="25">
        <v>347</v>
      </c>
      <c r="D11" s="27"/>
      <c r="E11" s="25">
        <v>354</v>
      </c>
      <c r="F11" s="27"/>
      <c r="G11" s="25">
        <v>356</v>
      </c>
      <c r="H11" s="27"/>
      <c r="I11" s="25">
        <v>371</v>
      </c>
      <c r="J11" s="27"/>
      <c r="K11" s="25">
        <v>359</v>
      </c>
      <c r="L11" s="27"/>
      <c r="M11" s="25">
        <v>373</v>
      </c>
      <c r="N11" s="14"/>
      <c r="O11" s="25">
        <v>370</v>
      </c>
      <c r="P11" s="27"/>
      <c r="Q11" s="25">
        <v>364</v>
      </c>
      <c r="R11" s="14"/>
      <c r="S11" s="25">
        <v>365</v>
      </c>
      <c r="T11" s="14"/>
      <c r="U11" s="25">
        <v>363</v>
      </c>
      <c r="V11" s="14"/>
      <c r="W11" s="25">
        <v>347</v>
      </c>
      <c r="X11" s="14"/>
      <c r="Y11" s="25">
        <v>350</v>
      </c>
      <c r="Z11" s="14"/>
      <c r="AA11" s="14"/>
    </row>
    <row r="12" spans="1:27" x14ac:dyDescent="0.2">
      <c r="A12" s="72" t="s">
        <v>174</v>
      </c>
      <c r="B12" s="14"/>
      <c r="C12" s="29">
        <v>143</v>
      </c>
      <c r="D12" s="27"/>
      <c r="E12" s="29">
        <v>146</v>
      </c>
      <c r="F12" s="27"/>
      <c r="G12" s="29">
        <v>145</v>
      </c>
      <c r="H12" s="27"/>
      <c r="I12" s="29">
        <v>149</v>
      </c>
      <c r="J12" s="27"/>
      <c r="K12" s="29">
        <v>153</v>
      </c>
      <c r="L12" s="27"/>
      <c r="M12" s="29">
        <v>156</v>
      </c>
      <c r="N12" s="14"/>
      <c r="O12" s="29">
        <v>158</v>
      </c>
      <c r="P12" s="27"/>
      <c r="Q12" s="29">
        <v>157</v>
      </c>
      <c r="R12" s="14"/>
      <c r="S12" s="29">
        <v>159</v>
      </c>
      <c r="T12" s="14"/>
      <c r="U12" s="29">
        <v>160</v>
      </c>
      <c r="V12" s="14"/>
      <c r="W12" s="29">
        <v>156</v>
      </c>
      <c r="X12" s="14"/>
      <c r="Y12" s="29">
        <v>155</v>
      </c>
      <c r="Z12" s="14"/>
      <c r="AA12" s="14"/>
    </row>
    <row r="13" spans="1:27" x14ac:dyDescent="0.2">
      <c r="A13" s="49" t="s">
        <v>175</v>
      </c>
      <c r="B13" s="14"/>
      <c r="C13" s="25">
        <v>789</v>
      </c>
      <c r="D13" s="27"/>
      <c r="E13" s="25">
        <v>799</v>
      </c>
      <c r="F13" s="27"/>
      <c r="G13" s="25">
        <v>794</v>
      </c>
      <c r="H13" s="27"/>
      <c r="I13" s="25">
        <v>823</v>
      </c>
      <c r="J13" s="27"/>
      <c r="K13" s="25">
        <v>811</v>
      </c>
      <c r="L13" s="27"/>
      <c r="M13" s="25">
        <v>840</v>
      </c>
      <c r="N13" s="14"/>
      <c r="O13" s="25">
        <v>843</v>
      </c>
      <c r="P13" s="27"/>
      <c r="Q13" s="25">
        <v>827</v>
      </c>
      <c r="R13" s="14"/>
      <c r="S13" s="25">
        <v>825</v>
      </c>
      <c r="T13" s="14"/>
      <c r="U13" s="25">
        <v>835</v>
      </c>
      <c r="V13" s="14"/>
      <c r="W13" s="25">
        <v>804</v>
      </c>
      <c r="X13" s="14"/>
      <c r="Y13" s="25">
        <v>799</v>
      </c>
      <c r="Z13" s="14"/>
      <c r="AA13" s="14"/>
    </row>
    <row r="14" spans="1:27" x14ac:dyDescent="0.2">
      <c r="A14" s="72" t="s">
        <v>176</v>
      </c>
      <c r="B14" s="14"/>
      <c r="C14" s="29">
        <v>15</v>
      </c>
      <c r="D14" s="27"/>
      <c r="E14" s="29">
        <v>33</v>
      </c>
      <c r="F14" s="27"/>
      <c r="G14" s="29">
        <v>10</v>
      </c>
      <c r="H14" s="27"/>
      <c r="I14" s="29">
        <v>72</v>
      </c>
      <c r="J14" s="27"/>
      <c r="K14" s="29">
        <v>20</v>
      </c>
      <c r="L14" s="27"/>
      <c r="M14" s="29">
        <v>29</v>
      </c>
      <c r="N14" s="14"/>
      <c r="O14" s="29">
        <v>22</v>
      </c>
      <c r="P14" s="27"/>
      <c r="Q14" s="29">
        <v>40</v>
      </c>
      <c r="R14" s="14"/>
      <c r="S14" s="29">
        <v>15</v>
      </c>
      <c r="T14" s="14"/>
      <c r="U14" s="29">
        <v>20</v>
      </c>
      <c r="V14" s="14"/>
      <c r="W14" s="29">
        <v>7</v>
      </c>
      <c r="X14" s="14"/>
      <c r="Y14" s="29">
        <v>55</v>
      </c>
      <c r="Z14" s="14"/>
      <c r="AA14" s="14"/>
    </row>
    <row r="15" spans="1:27" x14ac:dyDescent="0.2">
      <c r="A15" s="49" t="s">
        <v>177</v>
      </c>
      <c r="B15" s="14"/>
      <c r="C15" s="25">
        <v>804</v>
      </c>
      <c r="D15" s="27"/>
      <c r="E15" s="25">
        <v>832</v>
      </c>
      <c r="F15" s="27"/>
      <c r="G15" s="25">
        <v>804</v>
      </c>
      <c r="H15" s="27"/>
      <c r="I15" s="25">
        <v>895</v>
      </c>
      <c r="J15" s="27"/>
      <c r="K15" s="25">
        <v>831</v>
      </c>
      <c r="L15" s="27"/>
      <c r="M15" s="25">
        <v>869</v>
      </c>
      <c r="N15" s="14"/>
      <c r="O15" s="25">
        <v>865</v>
      </c>
      <c r="P15" s="27"/>
      <c r="Q15" s="25">
        <v>867</v>
      </c>
      <c r="R15" s="14"/>
      <c r="S15" s="25">
        <v>840</v>
      </c>
      <c r="T15" s="14"/>
      <c r="U15" s="25">
        <v>855</v>
      </c>
      <c r="V15" s="14"/>
      <c r="W15" s="25">
        <v>811</v>
      </c>
      <c r="X15" s="14"/>
      <c r="Y15" s="25">
        <f>+Y13+Y14</f>
        <v>854</v>
      </c>
      <c r="Z15" s="14"/>
      <c r="AA15" s="14"/>
    </row>
    <row r="16" spans="1:27" x14ac:dyDescent="0.2">
      <c r="A16" s="49" t="s">
        <v>36</v>
      </c>
      <c r="B16" s="14"/>
      <c r="C16" s="25">
        <v>45</v>
      </c>
      <c r="D16" s="27"/>
      <c r="E16" s="25">
        <v>42</v>
      </c>
      <c r="F16" s="27"/>
      <c r="G16" s="25">
        <v>40</v>
      </c>
      <c r="H16" s="27"/>
      <c r="I16" s="25">
        <v>40</v>
      </c>
      <c r="J16" s="27"/>
      <c r="K16" s="25">
        <v>39</v>
      </c>
      <c r="L16" s="27"/>
      <c r="M16" s="25">
        <v>39</v>
      </c>
      <c r="N16" s="14"/>
      <c r="O16" s="25">
        <v>40</v>
      </c>
      <c r="P16" s="27"/>
      <c r="Q16" s="25">
        <v>39</v>
      </c>
      <c r="R16" s="14"/>
      <c r="S16" s="25">
        <v>38</v>
      </c>
      <c r="T16" s="14"/>
      <c r="U16" s="25">
        <v>38</v>
      </c>
      <c r="V16" s="14"/>
      <c r="W16" s="25">
        <v>37</v>
      </c>
      <c r="X16" s="14"/>
      <c r="Y16" s="25">
        <v>39</v>
      </c>
      <c r="Z16" s="14"/>
      <c r="AA16" s="14"/>
    </row>
    <row r="17" spans="1:27" x14ac:dyDescent="0.2">
      <c r="A17" s="49" t="s">
        <v>299</v>
      </c>
      <c r="B17" s="14"/>
      <c r="C17" s="29">
        <v>16</v>
      </c>
      <c r="D17" s="27"/>
      <c r="E17" s="29">
        <v>24</v>
      </c>
      <c r="F17" s="27"/>
      <c r="G17" s="29">
        <v>24</v>
      </c>
      <c r="H17" s="27"/>
      <c r="I17" s="29">
        <v>42</v>
      </c>
      <c r="J17" s="27"/>
      <c r="K17" s="29">
        <v>15</v>
      </c>
      <c r="L17" s="27"/>
      <c r="M17" s="29">
        <v>47</v>
      </c>
      <c r="N17" s="14"/>
      <c r="O17" s="29">
        <v>15</v>
      </c>
      <c r="P17" s="27"/>
      <c r="Q17" s="29">
        <v>6</v>
      </c>
      <c r="R17" s="14"/>
      <c r="S17" s="29">
        <v>45</v>
      </c>
      <c r="T17" s="14"/>
      <c r="U17" s="29">
        <v>20</v>
      </c>
      <c r="V17" s="14"/>
      <c r="W17" s="29">
        <v>-2</v>
      </c>
      <c r="X17" s="14"/>
      <c r="Y17" s="29">
        <v>25</v>
      </c>
      <c r="Z17" s="14"/>
      <c r="AA17" s="14"/>
    </row>
    <row r="18" spans="1:27" x14ac:dyDescent="0.2">
      <c r="A18" s="57" t="s">
        <v>306</v>
      </c>
      <c r="B18" s="14"/>
      <c r="C18" s="25">
        <v>865</v>
      </c>
      <c r="D18" s="27"/>
      <c r="E18" s="25">
        <v>898</v>
      </c>
      <c r="F18" s="27"/>
      <c r="G18" s="25">
        <v>868</v>
      </c>
      <c r="H18" s="27"/>
      <c r="I18" s="25">
        <v>977</v>
      </c>
      <c r="J18" s="27"/>
      <c r="K18" s="25">
        <v>885</v>
      </c>
      <c r="L18" s="27"/>
      <c r="M18" s="25">
        <v>955</v>
      </c>
      <c r="N18" s="14"/>
      <c r="O18" s="25">
        <v>920</v>
      </c>
      <c r="P18" s="27"/>
      <c r="Q18" s="25">
        <v>912</v>
      </c>
      <c r="R18" s="14"/>
      <c r="S18" s="25">
        <v>923</v>
      </c>
      <c r="T18" s="14"/>
      <c r="U18" s="25">
        <v>913</v>
      </c>
      <c r="V18" s="14"/>
      <c r="W18" s="25">
        <v>846</v>
      </c>
      <c r="X18" s="14"/>
      <c r="Y18" s="25">
        <f>+Y15+Y16+Y17</f>
        <v>918</v>
      </c>
      <c r="Z18" s="14"/>
      <c r="AA18" s="14"/>
    </row>
    <row r="19" spans="1:27" x14ac:dyDescent="0.2">
      <c r="A19" s="49" t="s">
        <v>39</v>
      </c>
      <c r="B19" s="14"/>
      <c r="C19" s="29">
        <v>63</v>
      </c>
      <c r="D19" s="27"/>
      <c r="E19" s="29">
        <v>62</v>
      </c>
      <c r="F19" s="27"/>
      <c r="G19" s="29">
        <v>67</v>
      </c>
      <c r="H19" s="27"/>
      <c r="I19" s="29">
        <v>68</v>
      </c>
      <c r="J19" s="27"/>
      <c r="K19" s="29">
        <v>70</v>
      </c>
      <c r="L19" s="27"/>
      <c r="M19" s="29">
        <v>66</v>
      </c>
      <c r="N19" s="14"/>
      <c r="O19" s="29">
        <v>69</v>
      </c>
      <c r="P19" s="27"/>
      <c r="Q19" s="29">
        <v>69</v>
      </c>
      <c r="R19" s="14"/>
      <c r="S19" s="29">
        <v>74</v>
      </c>
      <c r="T19" s="14"/>
      <c r="U19" s="29">
        <v>78</v>
      </c>
      <c r="V19" s="14"/>
      <c r="W19" s="29">
        <v>83</v>
      </c>
      <c r="X19" s="14"/>
      <c r="Y19" s="29">
        <v>84</v>
      </c>
      <c r="Z19" s="14"/>
      <c r="AA19" s="14"/>
    </row>
    <row r="20" spans="1:27" x14ac:dyDescent="0.2">
      <c r="A20" s="57" t="s">
        <v>178</v>
      </c>
      <c r="B20" s="14"/>
      <c r="C20" s="25">
        <v>928</v>
      </c>
      <c r="D20" s="27"/>
      <c r="E20" s="25">
        <v>960</v>
      </c>
      <c r="F20" s="27"/>
      <c r="G20" s="25">
        <v>935</v>
      </c>
      <c r="H20" s="27"/>
      <c r="I20" s="25">
        <v>1045</v>
      </c>
      <c r="J20" s="27"/>
      <c r="K20" s="25">
        <v>955</v>
      </c>
      <c r="L20" s="27"/>
      <c r="M20" s="25">
        <v>1021</v>
      </c>
      <c r="N20" s="14"/>
      <c r="O20" s="25">
        <v>989</v>
      </c>
      <c r="P20" s="27"/>
      <c r="Q20" s="25">
        <v>981</v>
      </c>
      <c r="R20" s="14"/>
      <c r="S20" s="25">
        <v>997</v>
      </c>
      <c r="T20" s="14"/>
      <c r="U20" s="25">
        <v>991</v>
      </c>
      <c r="V20" s="14"/>
      <c r="W20" s="25">
        <v>929</v>
      </c>
      <c r="X20" s="14"/>
      <c r="Y20" s="25">
        <f>+Y18+Y19</f>
        <v>1002</v>
      </c>
      <c r="Z20" s="14"/>
      <c r="AA20" s="14"/>
    </row>
    <row r="21" spans="1:27" ht="33.75" x14ac:dyDescent="0.2">
      <c r="A21" s="48" t="s">
        <v>179</v>
      </c>
      <c r="B21" s="14"/>
      <c r="C21" s="29">
        <v>646</v>
      </c>
      <c r="D21" s="27"/>
      <c r="E21" s="29">
        <v>680</v>
      </c>
      <c r="F21" s="27"/>
      <c r="G21" s="29">
        <v>677</v>
      </c>
      <c r="H21" s="27"/>
      <c r="I21" s="29">
        <v>745</v>
      </c>
      <c r="J21" s="27"/>
      <c r="K21" s="29">
        <v>683</v>
      </c>
      <c r="L21" s="27"/>
      <c r="M21" s="29">
        <v>713</v>
      </c>
      <c r="N21" s="14"/>
      <c r="O21" s="29">
        <v>715</v>
      </c>
      <c r="P21" s="27"/>
      <c r="Q21" s="29">
        <v>716</v>
      </c>
      <c r="R21" s="14"/>
      <c r="S21" s="29">
        <v>710</v>
      </c>
      <c r="T21" s="14"/>
      <c r="U21" s="29">
        <v>703</v>
      </c>
      <c r="V21" s="14"/>
      <c r="W21" s="29">
        <v>668</v>
      </c>
      <c r="X21" s="14"/>
      <c r="Y21" s="29">
        <v>691</v>
      </c>
      <c r="Z21" s="14"/>
      <c r="AA21" s="14"/>
    </row>
    <row r="22" spans="1:27" ht="33.75" x14ac:dyDescent="0.2">
      <c r="A22" s="49" t="s">
        <v>180</v>
      </c>
      <c r="B22" s="14"/>
      <c r="C22" s="25">
        <v>282</v>
      </c>
      <c r="D22" s="27"/>
      <c r="E22" s="25">
        <v>280</v>
      </c>
      <c r="F22" s="27"/>
      <c r="G22" s="25">
        <v>258</v>
      </c>
      <c r="H22" s="27"/>
      <c r="I22" s="25">
        <v>300</v>
      </c>
      <c r="J22" s="27"/>
      <c r="K22" s="25">
        <v>272</v>
      </c>
      <c r="L22" s="27"/>
      <c r="M22" s="25">
        <v>308</v>
      </c>
      <c r="N22" s="14"/>
      <c r="O22" s="25">
        <v>274</v>
      </c>
      <c r="P22" s="27"/>
      <c r="Q22" s="25">
        <v>265</v>
      </c>
      <c r="R22" s="14"/>
      <c r="S22" s="25">
        <v>287</v>
      </c>
      <c r="T22" s="14"/>
      <c r="U22" s="25">
        <v>288</v>
      </c>
      <c r="V22" s="14"/>
      <c r="W22" s="25">
        <v>261</v>
      </c>
      <c r="X22" s="14"/>
      <c r="Y22" s="25">
        <f>+Y20-Y21</f>
        <v>311</v>
      </c>
      <c r="Z22" s="14"/>
      <c r="AA22" s="14"/>
    </row>
    <row r="23" spans="1:27" ht="22.5" x14ac:dyDescent="0.2">
      <c r="A23" s="48" t="s">
        <v>181</v>
      </c>
      <c r="B23" s="14"/>
      <c r="C23" s="25">
        <v>39</v>
      </c>
      <c r="D23" s="27"/>
      <c r="E23" s="25">
        <v>-27</v>
      </c>
      <c r="F23" s="27"/>
      <c r="G23" s="25">
        <v>0</v>
      </c>
      <c r="H23" s="27"/>
      <c r="I23" s="25">
        <v>0</v>
      </c>
      <c r="J23" s="27"/>
      <c r="K23" s="25">
        <v>-5</v>
      </c>
      <c r="L23" s="27"/>
      <c r="M23" s="25">
        <v>109</v>
      </c>
      <c r="N23" s="14"/>
      <c r="O23" s="25">
        <v>0</v>
      </c>
      <c r="P23" s="27"/>
      <c r="Q23" s="25">
        <v>0</v>
      </c>
      <c r="R23" s="14"/>
      <c r="S23" s="25">
        <v>0</v>
      </c>
      <c r="T23" s="14"/>
      <c r="U23" s="25">
        <v>0</v>
      </c>
      <c r="V23" s="14"/>
      <c r="W23" s="25">
        <v>0</v>
      </c>
      <c r="X23" s="14"/>
      <c r="Y23" s="25">
        <v>0</v>
      </c>
      <c r="Z23" s="14"/>
      <c r="AA23" s="14"/>
    </row>
    <row r="24" spans="1:27" x14ac:dyDescent="0.2">
      <c r="A24" s="49" t="s">
        <v>42</v>
      </c>
      <c r="B24" s="14"/>
      <c r="C24" s="29">
        <v>38</v>
      </c>
      <c r="D24" s="27"/>
      <c r="E24" s="29">
        <v>37</v>
      </c>
      <c r="F24" s="27"/>
      <c r="G24" s="29">
        <v>34</v>
      </c>
      <c r="H24" s="27"/>
      <c r="I24" s="29">
        <v>34</v>
      </c>
      <c r="J24" s="27"/>
      <c r="K24" s="29">
        <v>30</v>
      </c>
      <c r="L24" s="27"/>
      <c r="M24" s="29">
        <v>30</v>
      </c>
      <c r="N24" s="14"/>
      <c r="O24" s="29">
        <v>29</v>
      </c>
      <c r="P24" s="27"/>
      <c r="Q24" s="29">
        <v>29</v>
      </c>
      <c r="R24" s="14"/>
      <c r="S24" s="29">
        <v>24</v>
      </c>
      <c r="T24" s="14"/>
      <c r="U24" s="29">
        <v>25</v>
      </c>
      <c r="V24" s="14"/>
      <c r="W24" s="29">
        <v>24</v>
      </c>
      <c r="X24" s="14"/>
      <c r="Y24" s="29">
        <v>24</v>
      </c>
      <c r="Z24" s="14"/>
      <c r="AA24" s="14"/>
    </row>
    <row r="25" spans="1:27" x14ac:dyDescent="0.2">
      <c r="A25" s="72" t="s">
        <v>182</v>
      </c>
      <c r="B25" s="42"/>
      <c r="C25" s="127">
        <v>205</v>
      </c>
      <c r="D25" s="128"/>
      <c r="E25" s="127">
        <v>270</v>
      </c>
      <c r="F25" s="128"/>
      <c r="G25" s="127">
        <v>224</v>
      </c>
      <c r="H25" s="128"/>
      <c r="I25" s="127">
        <v>266</v>
      </c>
      <c r="J25" s="128"/>
      <c r="K25" s="127">
        <v>247</v>
      </c>
      <c r="L25" s="128"/>
      <c r="M25" s="127">
        <v>169</v>
      </c>
      <c r="N25" s="128"/>
      <c r="O25" s="127">
        <v>245</v>
      </c>
      <c r="P25" s="128"/>
      <c r="Q25" s="127">
        <v>236</v>
      </c>
      <c r="R25" s="128"/>
      <c r="S25" s="127">
        <v>263</v>
      </c>
      <c r="T25" s="128"/>
      <c r="U25" s="127">
        <v>263</v>
      </c>
      <c r="V25" s="128"/>
      <c r="W25" s="127">
        <v>237</v>
      </c>
      <c r="X25" s="128"/>
      <c r="Y25" s="127">
        <f>+Y22-Y23-Y24</f>
        <v>287</v>
      </c>
      <c r="Z25" s="42"/>
      <c r="AA25" s="42"/>
    </row>
    <row r="26" spans="1:27" x14ac:dyDescent="0.2">
      <c r="A26" s="14"/>
      <c r="B26" s="14"/>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4"/>
      <c r="AA26" s="14"/>
    </row>
    <row r="27" spans="1:27" x14ac:dyDescent="0.2">
      <c r="A27" s="16" t="s">
        <v>183</v>
      </c>
      <c r="B27" s="42"/>
      <c r="C27" s="127">
        <v>38615</v>
      </c>
      <c r="D27" s="128"/>
      <c r="E27" s="127">
        <v>37828</v>
      </c>
      <c r="F27" s="128"/>
      <c r="G27" s="127">
        <v>38567</v>
      </c>
      <c r="H27" s="128"/>
      <c r="I27" s="127">
        <v>38668</v>
      </c>
      <c r="J27" s="128"/>
      <c r="K27" s="127">
        <v>39333</v>
      </c>
      <c r="L27" s="128"/>
      <c r="M27" s="127">
        <v>37619</v>
      </c>
      <c r="N27" s="128"/>
      <c r="O27" s="127">
        <v>36542</v>
      </c>
      <c r="P27" s="128"/>
      <c r="Q27" s="127">
        <v>37163</v>
      </c>
      <c r="R27" s="128"/>
      <c r="S27" s="127">
        <v>31361</v>
      </c>
      <c r="T27" s="128"/>
      <c r="U27" s="127">
        <v>30414</v>
      </c>
      <c r="V27" s="128"/>
      <c r="W27" s="127">
        <v>30960</v>
      </c>
      <c r="X27" s="128"/>
      <c r="Y27" s="127">
        <v>30982</v>
      </c>
      <c r="Z27" s="42"/>
      <c r="AA27" s="42"/>
    </row>
    <row r="28" spans="1:27" x14ac:dyDescent="0.2">
      <c r="A28" s="14"/>
      <c r="B28" s="14"/>
      <c r="C28" s="128"/>
      <c r="D28" s="128"/>
      <c r="E28" s="128"/>
      <c r="F28" s="128"/>
      <c r="G28" s="128"/>
      <c r="H28" s="128"/>
      <c r="I28" s="128"/>
      <c r="J28" s="128"/>
      <c r="K28" s="128"/>
      <c r="L28" s="128"/>
      <c r="M28" s="128"/>
      <c r="N28" s="128"/>
      <c r="O28" s="128"/>
      <c r="P28" s="128"/>
      <c r="Q28" s="128"/>
      <c r="R28" s="128"/>
      <c r="S28" s="128"/>
      <c r="T28" s="128"/>
      <c r="U28" s="128"/>
      <c r="V28" s="128"/>
      <c r="W28" s="128"/>
      <c r="X28" s="128"/>
      <c r="Y28" s="128"/>
      <c r="Z28" s="14"/>
      <c r="AA28" s="14"/>
    </row>
    <row r="29" spans="1:27" x14ac:dyDescent="0.2">
      <c r="A29" s="16" t="s">
        <v>307</v>
      </c>
      <c r="B29" s="42"/>
      <c r="C29" s="127">
        <v>1398</v>
      </c>
      <c r="D29" s="128"/>
      <c r="E29" s="127">
        <v>1401</v>
      </c>
      <c r="F29" s="128"/>
      <c r="G29" s="127">
        <v>1505</v>
      </c>
      <c r="H29" s="128"/>
      <c r="I29" s="127">
        <v>1557</v>
      </c>
      <c r="J29" s="128"/>
      <c r="K29" s="127">
        <v>1592</v>
      </c>
      <c r="L29" s="128"/>
      <c r="M29" s="127">
        <v>1609</v>
      </c>
      <c r="N29" s="128"/>
      <c r="O29" s="127">
        <v>1620</v>
      </c>
      <c r="P29" s="128"/>
      <c r="Q29" s="127">
        <v>1686</v>
      </c>
      <c r="R29" s="136"/>
      <c r="S29" s="127">
        <v>1717</v>
      </c>
      <c r="T29" s="136"/>
      <c r="U29" s="127">
        <v>1700</v>
      </c>
      <c r="V29" s="136"/>
      <c r="W29" s="127">
        <v>1625</v>
      </c>
      <c r="X29" s="136"/>
      <c r="Y29" s="127">
        <v>1625</v>
      </c>
      <c r="Z29" s="71" t="s">
        <v>168</v>
      </c>
      <c r="AA29" s="77"/>
    </row>
    <row r="30" spans="1:27"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spans="1:27" x14ac:dyDescent="0.2">
      <c r="A31" s="49" t="s">
        <v>184</v>
      </c>
      <c r="B31" s="14"/>
      <c r="C31" s="56">
        <v>0.22</v>
      </c>
      <c r="D31" s="35"/>
      <c r="E31" s="56">
        <v>0.28000000000000003</v>
      </c>
      <c r="F31" s="35"/>
      <c r="G31" s="56">
        <v>0.24</v>
      </c>
      <c r="H31" s="35"/>
      <c r="I31" s="56">
        <v>0.25</v>
      </c>
      <c r="J31" s="35"/>
      <c r="K31" s="56">
        <v>0.26</v>
      </c>
      <c r="L31" s="35"/>
      <c r="M31" s="56">
        <v>0.17</v>
      </c>
      <c r="N31" s="14"/>
      <c r="O31" s="56">
        <v>0.25</v>
      </c>
      <c r="P31" s="35"/>
      <c r="Q31" s="56">
        <v>0.24</v>
      </c>
      <c r="R31" s="14"/>
      <c r="S31" s="56">
        <v>0.26</v>
      </c>
      <c r="T31" s="14"/>
      <c r="U31" s="56">
        <v>0.27</v>
      </c>
      <c r="V31" s="14"/>
      <c r="W31" s="56">
        <v>0.26</v>
      </c>
      <c r="X31" s="14"/>
      <c r="Y31" s="56">
        <v>0.28999999999999998</v>
      </c>
      <c r="Z31" s="14"/>
      <c r="AA31" s="14"/>
    </row>
    <row r="32" spans="1:27" x14ac:dyDescent="0.2">
      <c r="A32" s="49" t="s">
        <v>308</v>
      </c>
      <c r="B32" s="14"/>
      <c r="C32" s="56">
        <v>0.36</v>
      </c>
      <c r="D32" s="35"/>
      <c r="E32" s="56">
        <v>0.35</v>
      </c>
      <c r="F32" s="35"/>
      <c r="G32" s="56">
        <v>0.33</v>
      </c>
      <c r="H32" s="35"/>
      <c r="I32" s="56">
        <v>0.34</v>
      </c>
      <c r="J32" s="35"/>
      <c r="K32" s="56">
        <v>0.35</v>
      </c>
      <c r="L32" s="35"/>
      <c r="M32" s="56">
        <v>0.36</v>
      </c>
      <c r="N32" s="14"/>
      <c r="O32" s="56">
        <v>0.33</v>
      </c>
      <c r="P32" s="35"/>
      <c r="Q32" s="56">
        <v>0.33</v>
      </c>
      <c r="R32" s="14"/>
      <c r="S32" s="56">
        <v>0.34</v>
      </c>
      <c r="T32" s="14"/>
      <c r="U32" s="56">
        <v>0.34</v>
      </c>
      <c r="V32" s="14"/>
      <c r="W32" s="56">
        <v>0.34</v>
      </c>
      <c r="X32" s="14"/>
      <c r="Y32" s="56">
        <v>0.36</v>
      </c>
      <c r="Z32" s="14"/>
      <c r="AA32" s="14"/>
    </row>
    <row r="33" spans="1:27"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spans="1:27" ht="22.5" customHeight="1" x14ac:dyDescent="0.2">
      <c r="A34" s="151" t="s">
        <v>345</v>
      </c>
      <c r="B34" s="167"/>
      <c r="C34" s="167"/>
      <c r="D34" s="167"/>
      <c r="E34" s="167"/>
      <c r="F34" s="167"/>
      <c r="G34" s="167"/>
      <c r="H34" s="167"/>
      <c r="I34" s="167"/>
      <c r="J34" s="167"/>
      <c r="K34" s="167"/>
      <c r="L34" s="167"/>
      <c r="M34" s="167"/>
      <c r="N34" s="167"/>
      <c r="O34" s="167"/>
      <c r="P34" s="167"/>
      <c r="Q34" s="167"/>
      <c r="R34" s="167"/>
      <c r="S34" s="151"/>
      <c r="T34" s="151"/>
      <c r="U34" s="151"/>
      <c r="V34" s="151"/>
      <c r="W34" s="151"/>
      <c r="X34" s="151"/>
      <c r="Y34" s="167"/>
      <c r="Z34" s="151"/>
      <c r="AA34" s="14"/>
    </row>
    <row r="35" spans="1:27" ht="21.75" customHeight="1" x14ac:dyDescent="0.2">
      <c r="A35" s="151" t="s">
        <v>309</v>
      </c>
      <c r="B35" s="167"/>
      <c r="C35" s="167"/>
      <c r="D35" s="167"/>
      <c r="E35" s="167"/>
      <c r="F35" s="167"/>
      <c r="G35" s="167"/>
      <c r="H35" s="167"/>
      <c r="I35" s="167"/>
      <c r="J35" s="167"/>
      <c r="K35" s="167"/>
      <c r="L35" s="167"/>
      <c r="M35" s="167"/>
      <c r="N35" s="167"/>
      <c r="O35" s="167"/>
      <c r="P35" s="167"/>
      <c r="Q35" s="167"/>
      <c r="R35" s="167"/>
      <c r="S35" s="151"/>
      <c r="T35" s="151"/>
      <c r="U35" s="151"/>
      <c r="V35" s="151"/>
      <c r="W35" s="151"/>
      <c r="X35" s="151"/>
      <c r="Y35" s="167"/>
      <c r="Z35" s="151"/>
      <c r="AA35" s="14"/>
    </row>
    <row r="36" spans="1:27" x14ac:dyDescent="0.2">
      <c r="A36" s="151" t="s">
        <v>310</v>
      </c>
      <c r="B36" s="167"/>
      <c r="C36" s="167"/>
      <c r="D36" s="167"/>
      <c r="E36" s="167"/>
      <c r="F36" s="167"/>
      <c r="G36" s="167"/>
      <c r="H36" s="167"/>
      <c r="I36" s="167"/>
      <c r="J36" s="167"/>
      <c r="K36" s="167"/>
      <c r="L36" s="167"/>
      <c r="M36" s="167"/>
      <c r="N36" s="167"/>
      <c r="O36" s="167"/>
      <c r="P36" s="167"/>
      <c r="Q36" s="167"/>
      <c r="R36" s="167"/>
      <c r="S36" s="151"/>
      <c r="T36" s="151"/>
      <c r="U36" s="151"/>
      <c r="V36" s="151"/>
      <c r="W36" s="151"/>
      <c r="X36" s="151"/>
      <c r="Y36" s="167"/>
      <c r="Z36" s="151"/>
      <c r="AA36" s="14"/>
    </row>
    <row r="37" spans="1:27" ht="21.75" customHeight="1" x14ac:dyDescent="0.2">
      <c r="A37" s="151" t="s">
        <v>346</v>
      </c>
      <c r="B37" s="167"/>
      <c r="C37" s="167"/>
      <c r="D37" s="167"/>
      <c r="E37" s="167"/>
      <c r="F37" s="167"/>
      <c r="G37" s="167"/>
      <c r="H37" s="167"/>
      <c r="I37" s="167"/>
      <c r="J37" s="167"/>
      <c r="K37" s="167"/>
      <c r="L37" s="167"/>
      <c r="M37" s="167"/>
      <c r="N37" s="167"/>
      <c r="O37" s="167"/>
      <c r="P37" s="167"/>
      <c r="Q37" s="167"/>
      <c r="R37" s="167"/>
      <c r="S37" s="151"/>
      <c r="T37" s="151"/>
      <c r="U37" s="151"/>
      <c r="V37" s="151"/>
      <c r="W37" s="151"/>
      <c r="X37" s="151"/>
      <c r="Y37" s="167"/>
      <c r="Z37" s="151"/>
      <c r="AA37" s="14"/>
    </row>
    <row r="38" spans="1:27" x14ac:dyDescent="0.2">
      <c r="R38" s="14"/>
      <c r="S38" s="14"/>
      <c r="T38" s="14"/>
      <c r="U38" s="14"/>
      <c r="V38" s="14"/>
      <c r="W38" s="14"/>
      <c r="X38" s="14"/>
      <c r="Y38" s="14"/>
      <c r="Z38" s="14"/>
      <c r="AA38" s="14"/>
    </row>
    <row r="39" spans="1:27" x14ac:dyDescent="0.2">
      <c r="R39" s="14"/>
      <c r="S39" s="14"/>
      <c r="T39" s="14"/>
      <c r="U39" s="14"/>
      <c r="V39" s="14"/>
      <c r="W39" s="14"/>
      <c r="X39" s="14"/>
      <c r="Y39" s="14"/>
      <c r="Z39" s="14"/>
      <c r="AA39" s="14"/>
    </row>
    <row r="40" spans="1:27"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spans="1:27"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row>
    <row r="42" spans="1:27"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spans="1:27"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row>
    <row r="44" spans="1:27"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spans="1:27"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spans="1:27"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spans="1:27"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spans="1:27"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spans="1:27"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spans="1:27"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spans="1:27"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spans="1:27"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spans="1:27"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spans="1:27"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spans="1:27"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spans="1:27"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spans="1:27"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spans="1:27"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spans="1:27"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spans="1:27"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spans="1:27"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spans="1:27"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spans="1:27"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spans="1:27"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spans="1:27"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spans="1:27"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spans="1:27"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spans="1:27"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spans="1:27"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spans="1:27"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spans="1:27"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spans="1:27"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spans="1:27"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spans="1:27"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spans="1:27"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spans="1:27"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spans="1:27"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spans="1:27"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spans="1:27"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spans="1:27"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spans="1:27"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spans="1:27"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spans="1:27"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spans="1:27"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spans="1:27"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spans="1:27"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spans="1:27"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spans="1:27"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spans="1:27"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spans="1:27"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spans="1:27"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spans="1:27"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spans="1:27"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spans="1:27"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spans="1:27"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spans="1:27" x14ac:dyDescent="0.2">
      <c r="Y96" s="14"/>
    </row>
  </sheetData>
  <mergeCells count="7">
    <mergeCell ref="A36:Z36"/>
    <mergeCell ref="A37:Z37"/>
    <mergeCell ref="C5:I5"/>
    <mergeCell ref="K5:Q5"/>
    <mergeCell ref="S5:Y5"/>
    <mergeCell ref="A34:Z34"/>
    <mergeCell ref="A35:Z35"/>
  </mergeCells>
  <pageMargins left="0.7" right="0.7" top="0.75" bottom="0.75" header="0.3" footer="0.3"/>
  <pageSetup scale="7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14</vt:i4>
      </vt:variant>
    </vt:vector>
  </HeadingPairs>
  <TitlesOfParts>
    <vt:vector size="30"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 Quarterly</vt:lpstr>
      <vt:lpstr>Full-year Trends</vt:lpstr>
      <vt:lpstr>Nonperforming Assets</vt:lpstr>
      <vt:lpstr>Allowance for Credit Losses, Pr</vt:lpstr>
      <vt:lpstr>Notes to Financial Trends</vt:lpstr>
      <vt:lpstr>Sheet1</vt:lpstr>
      <vt:lpstr>'Allowance for Credit Losses, Pr'!Print_Area</vt:lpstr>
      <vt:lpstr>'Assets Under Management'!Print_Area</vt:lpstr>
      <vt:lpstr>'Assets Under Management Net Flo'!Print_Area</vt:lpstr>
      <vt:lpstr>'Consolidated - Quarterly'!Print_Area</vt:lpstr>
      <vt:lpstr>Cover!Print_Area</vt:lpstr>
      <vt:lpstr>'Fee And Other Revenue'!Print_Area</vt:lpstr>
      <vt:lpstr>'Full-year Trends'!Print_Area</vt:lpstr>
      <vt:lpstr>'Investment Management Business-'!Print_Area</vt:lpstr>
      <vt:lpstr>'Investment Services Business-Qu'!Print_Area</vt:lpstr>
      <vt:lpstr>'Noninterest Expense'!Print_Area</vt:lpstr>
      <vt:lpstr>'Nonperforming Assets'!Print_Area</vt:lpstr>
      <vt:lpstr>'Notes to Financial Trends'!Print_Area</vt:lpstr>
      <vt:lpstr>'Other Segment Quarterly'!Print_Area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4Q 2015 WB Trends</dc:title>
  <dc:creator>Workiva - Ron Mihaljevic</dc:creator>
  <cp:lastModifiedBy>BNY Mellon Content Updates</cp:lastModifiedBy>
  <cp:lastPrinted>2016-01-20T16:18:16Z</cp:lastPrinted>
  <dcterms:created xsi:type="dcterms:W3CDTF">2016-01-14T14:36:44Z</dcterms:created>
  <dcterms:modified xsi:type="dcterms:W3CDTF">2016-01-20T21:34:18Z</dcterms:modified>
</cp:coreProperties>
</file>