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750" windowWidth="20775" windowHeight="8775" tabRatio="838"/>
  </bookViews>
  <sheets>
    <sheet name="Cover" sheetId="1" r:id="rId1"/>
    <sheet name="Table of Contents" sheetId="2" r:id="rId2"/>
    <sheet name="Consolidated - Quarterly" sheetId="3" r:id="rId3"/>
    <sheet name="Fee And Other Revenue" sheetId="4" r:id="rId4"/>
    <sheet name="Average Balances and Interest R" sheetId="5" r:id="rId5"/>
    <sheet name="Noninterest Expense" sheetId="6" r:id="rId6"/>
    <sheet name="Assets Under Management" sheetId="7" r:id="rId7"/>
    <sheet name="Assets Under Management Net Flo" sheetId="8" r:id="rId8"/>
    <sheet name="Investment Management Business-" sheetId="9" r:id="rId9"/>
    <sheet name="Investment Services Business-Qu" sheetId="10" r:id="rId10"/>
    <sheet name="Other Segment-Quarterly" sheetId="11" r:id="rId11"/>
    <sheet name="Full-year Trends" sheetId="12" r:id="rId12"/>
    <sheet name="Nonperforming Assets" sheetId="13" r:id="rId13"/>
    <sheet name="Allowance for Credit Losses, Pr" sheetId="14" r:id="rId14"/>
    <sheet name="Notes to Financial Trends" sheetId="15" r:id="rId15"/>
    <sheet name="Sheet1" sheetId="16" r:id="rId16"/>
  </sheets>
  <definedNames>
    <definedName name="_xlnm.Print_Area" localSheetId="13">'Allowance for Credit Losses, Pr'!$B$1:$T$28</definedName>
    <definedName name="_xlnm.Print_Area" localSheetId="6">'Assets Under Management'!$B$2:$U$50</definedName>
    <definedName name="_xlnm.Print_Area" localSheetId="7">'Assets Under Management Net Flo'!$B$1:$U$27</definedName>
    <definedName name="_xlnm.Print_Area" localSheetId="4">'Average Balances and Interest R'!$A$2:$AM$54</definedName>
    <definedName name="_xlnm.Print_Area" localSheetId="2">'Consolidated - Quarterly'!$A$1:$Y$49</definedName>
    <definedName name="_xlnm.Print_Area" localSheetId="0">Cover!$A$2:$B$14</definedName>
    <definedName name="_xlnm.Print_Area" localSheetId="3">'Fee And Other Revenue'!$A$1:$S$23</definedName>
    <definedName name="_xlnm.Print_Area" localSheetId="11">'Full-year Trends'!$B$1:$AA$48</definedName>
    <definedName name="_xlnm.Print_Area" localSheetId="8">'Investment Management Business-'!$A$1:$T$38</definedName>
    <definedName name="_xlnm.Print_Area" localSheetId="9">'Investment Services Business-Qu'!$B$2:$U$44</definedName>
    <definedName name="_xlnm.Print_Area" localSheetId="5">'Noninterest Expense'!$A$2:$T$24</definedName>
    <definedName name="_xlnm.Print_Area" localSheetId="12">'Nonperforming Assets'!$B$2:$T$30</definedName>
    <definedName name="_xlnm.Print_Area" localSheetId="14">'Notes to Financial Trends'!$A$1:$A$33</definedName>
    <definedName name="_xlnm.Print_Area" localSheetId="10">'Other Segment-Quarterly'!$A$1:$S$22</definedName>
    <definedName name="_xlnm.Print_Area" localSheetId="1">'Table of Contents'!$A$2:$D$26</definedName>
  </definedNames>
  <calcPr calcId="145621" calcMode="manual" calcCompleted="0" calcOnSave="0" concurrentCalc="0"/>
</workbook>
</file>

<file path=xl/calcChain.xml><?xml version="1.0" encoding="utf-8"?>
<calcChain xmlns="http://schemas.openxmlformats.org/spreadsheetml/2006/main">
  <c r="T11" i="7" l="1"/>
  <c r="T14" i="8"/>
  <c r="T16" i="8"/>
  <c r="T19" i="8"/>
  <c r="R14" i="8"/>
  <c r="R16" i="8"/>
  <c r="R19" i="8"/>
  <c r="P14" i="8"/>
  <c r="P16" i="8"/>
  <c r="P19" i="8"/>
  <c r="N14" i="8"/>
  <c r="N16" i="8"/>
  <c r="N19" i="8"/>
  <c r="L14" i="8"/>
  <c r="L16" i="8"/>
  <c r="L19" i="8"/>
  <c r="J14" i="8"/>
  <c r="J16" i="8"/>
  <c r="J19" i="8"/>
  <c r="H14" i="8"/>
  <c r="H16" i="8"/>
  <c r="H19" i="8"/>
  <c r="F14" i="8"/>
  <c r="F16" i="8"/>
  <c r="F19" i="8"/>
  <c r="D14" i="8"/>
  <c r="D16" i="8"/>
  <c r="D19" i="8"/>
  <c r="T27" i="12"/>
  <c r="R27" i="12"/>
  <c r="P27" i="12"/>
  <c r="N27" i="12"/>
  <c r="L27" i="12"/>
  <c r="J27" i="12"/>
  <c r="H27" i="12"/>
  <c r="F27" i="12"/>
  <c r="D27" i="12"/>
  <c r="T24" i="12"/>
  <c r="R24" i="12"/>
  <c r="P24" i="12"/>
  <c r="N24" i="12"/>
  <c r="L24" i="12"/>
  <c r="J24" i="12"/>
  <c r="H24" i="12"/>
  <c r="F24" i="12"/>
  <c r="D24" i="12"/>
  <c r="S18" i="11"/>
  <c r="Q18" i="11"/>
  <c r="O18" i="11"/>
  <c r="M18" i="11"/>
  <c r="K18" i="11"/>
  <c r="I18" i="11"/>
  <c r="G18" i="11"/>
  <c r="E18" i="11"/>
  <c r="C18" i="11"/>
  <c r="S14" i="11"/>
  <c r="Q14" i="11"/>
  <c r="O14" i="11"/>
  <c r="M14" i="11"/>
  <c r="K14" i="11"/>
  <c r="I14" i="11"/>
  <c r="G14" i="11"/>
  <c r="E14" i="11"/>
  <c r="C14" i="11"/>
  <c r="T25" i="10"/>
  <c r="R25" i="10"/>
  <c r="P25" i="10"/>
  <c r="N25" i="10"/>
  <c r="L25" i="10"/>
  <c r="J25" i="10"/>
  <c r="H25" i="10"/>
  <c r="F25" i="10"/>
  <c r="D25" i="10"/>
  <c r="T22" i="10"/>
  <c r="R22" i="10"/>
  <c r="P22" i="10"/>
  <c r="N22" i="10"/>
  <c r="L22" i="10"/>
  <c r="J22" i="10"/>
  <c r="H22" i="10"/>
  <c r="F22" i="10"/>
  <c r="D22" i="10"/>
  <c r="S26" i="9"/>
  <c r="Q26" i="9"/>
  <c r="O26" i="9"/>
  <c r="M26" i="9"/>
  <c r="K26" i="9"/>
  <c r="I26" i="9"/>
  <c r="G26" i="9"/>
  <c r="E26" i="9"/>
  <c r="C26" i="9"/>
  <c r="S22" i="9"/>
  <c r="Q22" i="9"/>
  <c r="O22" i="9"/>
  <c r="M22" i="9"/>
  <c r="K22" i="9"/>
  <c r="I22" i="9"/>
  <c r="G22" i="9"/>
  <c r="E22" i="9"/>
  <c r="C22" i="9"/>
  <c r="S15" i="9"/>
  <c r="S18" i="9"/>
  <c r="S20" i="9"/>
  <c r="Q13" i="9"/>
  <c r="Q15" i="9"/>
  <c r="Q18" i="9"/>
  <c r="Q20" i="9"/>
  <c r="O18" i="9"/>
  <c r="O20" i="9"/>
  <c r="M18" i="9"/>
  <c r="M20" i="9"/>
  <c r="K13" i="9"/>
  <c r="K15" i="9"/>
  <c r="K18" i="9"/>
  <c r="K20" i="9"/>
  <c r="I13" i="9"/>
  <c r="I15" i="9"/>
  <c r="I18" i="9"/>
  <c r="I20" i="9"/>
  <c r="G13" i="9"/>
  <c r="G15" i="9"/>
  <c r="G18" i="9"/>
  <c r="G20" i="9"/>
  <c r="E13" i="9"/>
  <c r="E15" i="9"/>
  <c r="E18" i="9"/>
  <c r="E20" i="9"/>
  <c r="C13" i="9"/>
  <c r="C15" i="9"/>
  <c r="C18" i="9"/>
  <c r="C20" i="9"/>
  <c r="T20" i="13"/>
  <c r="T17" i="13"/>
  <c r="T25" i="14"/>
  <c r="R25" i="14"/>
  <c r="P25" i="14"/>
  <c r="N25" i="14"/>
  <c r="L25" i="14"/>
  <c r="J25" i="14"/>
  <c r="H25" i="14"/>
  <c r="F25" i="14"/>
  <c r="D25" i="14"/>
  <c r="T17" i="14"/>
  <c r="R17" i="14"/>
  <c r="P17" i="14"/>
  <c r="N17" i="14"/>
  <c r="L17" i="14"/>
  <c r="J17" i="14"/>
  <c r="H17" i="14"/>
  <c r="F17" i="14"/>
  <c r="D17" i="14"/>
  <c r="T12" i="14"/>
  <c r="R12" i="14"/>
  <c r="R21" i="14"/>
  <c r="P12" i="14"/>
  <c r="P21" i="14"/>
  <c r="N12" i="14"/>
  <c r="N21" i="14"/>
  <c r="L12" i="14"/>
  <c r="L21" i="14"/>
  <c r="J12" i="14"/>
  <c r="J21" i="14"/>
  <c r="H12" i="14"/>
  <c r="H21" i="14"/>
  <c r="F12" i="14"/>
  <c r="F21" i="14"/>
  <c r="D12" i="14"/>
  <c r="D21" i="14"/>
  <c r="R17" i="13"/>
  <c r="R20" i="13"/>
  <c r="P17" i="13"/>
  <c r="P20" i="13"/>
  <c r="N17" i="13"/>
  <c r="N20" i="13"/>
  <c r="L17" i="13"/>
  <c r="L20" i="13"/>
  <c r="J17" i="13"/>
  <c r="J20" i="13"/>
  <c r="H17" i="13"/>
  <c r="H20" i="13"/>
  <c r="F17" i="13"/>
  <c r="F20" i="13"/>
  <c r="D17" i="13"/>
  <c r="D20" i="13"/>
  <c r="Z35" i="12"/>
  <c r="X35" i="12"/>
  <c r="V35" i="12"/>
  <c r="Z34" i="12"/>
  <c r="X34" i="12"/>
  <c r="V34" i="12"/>
  <c r="Z33" i="12"/>
  <c r="X33" i="12"/>
  <c r="V33" i="12"/>
  <c r="Z31" i="12"/>
  <c r="X31" i="12"/>
  <c r="V31" i="12"/>
  <c r="Z30" i="12"/>
  <c r="X30" i="12"/>
  <c r="V30" i="12"/>
  <c r="Z29" i="12"/>
  <c r="X29" i="12"/>
  <c r="V29" i="12"/>
  <c r="Z26" i="12"/>
  <c r="X26" i="12"/>
  <c r="V26" i="12"/>
  <c r="Z23" i="12"/>
  <c r="X23" i="12"/>
  <c r="V23" i="12"/>
  <c r="Z25" i="12"/>
  <c r="X25" i="12"/>
  <c r="V25" i="12"/>
  <c r="Z21" i="12"/>
  <c r="X21" i="12"/>
  <c r="V21" i="12"/>
  <c r="Z19" i="12"/>
  <c r="X19" i="12"/>
  <c r="V19" i="12"/>
  <c r="Z17" i="12"/>
  <c r="X17" i="12"/>
  <c r="V17" i="12"/>
  <c r="Z16" i="12"/>
  <c r="X16" i="12"/>
  <c r="V16" i="12"/>
  <c r="Z15" i="12"/>
  <c r="X15" i="12"/>
  <c r="V15" i="12"/>
  <c r="Z14" i="12"/>
  <c r="X14" i="12"/>
  <c r="V14" i="12"/>
  <c r="Z13" i="12"/>
  <c r="X13" i="12"/>
  <c r="V13" i="12"/>
  <c r="Z12" i="12"/>
  <c r="X12" i="12"/>
  <c r="V12" i="12"/>
  <c r="T11" i="12"/>
  <c r="T18" i="12"/>
  <c r="R11" i="12"/>
  <c r="L11" i="12"/>
  <c r="F11" i="12"/>
  <c r="X11" i="12"/>
  <c r="P11" i="12"/>
  <c r="P18" i="12"/>
  <c r="N11" i="12"/>
  <c r="N18" i="12"/>
  <c r="N20" i="12"/>
  <c r="N22" i="12"/>
  <c r="L18" i="12"/>
  <c r="L20" i="12"/>
  <c r="L22" i="12"/>
  <c r="J11" i="12"/>
  <c r="J18" i="12"/>
  <c r="J20" i="12"/>
  <c r="J22" i="12"/>
  <c r="H11" i="12"/>
  <c r="H18" i="12"/>
  <c r="H20" i="12"/>
  <c r="H22" i="12"/>
  <c r="F18" i="12"/>
  <c r="F20" i="12"/>
  <c r="F22" i="12"/>
  <c r="D11" i="12"/>
  <c r="D18" i="12"/>
  <c r="D20" i="12"/>
  <c r="D22" i="12"/>
  <c r="Z10" i="12"/>
  <c r="X10" i="12"/>
  <c r="V10" i="12"/>
  <c r="Z9" i="12"/>
  <c r="X9" i="12"/>
  <c r="V9" i="12"/>
  <c r="Z8" i="12"/>
  <c r="X8" i="12"/>
  <c r="V8" i="12"/>
  <c r="Z7" i="12"/>
  <c r="X7" i="12"/>
  <c r="V7" i="12"/>
  <c r="S12" i="11"/>
  <c r="Q12" i="11"/>
  <c r="O12" i="11"/>
  <c r="M12" i="11"/>
  <c r="K12" i="11"/>
  <c r="I12" i="11"/>
  <c r="G12" i="11"/>
  <c r="E12" i="11"/>
  <c r="C12" i="11"/>
  <c r="T15" i="10"/>
  <c r="T18" i="10"/>
  <c r="T20" i="10"/>
  <c r="R15" i="10"/>
  <c r="R18" i="10"/>
  <c r="R20" i="10"/>
  <c r="P15" i="10"/>
  <c r="P18" i="10"/>
  <c r="P20" i="10"/>
  <c r="N15" i="10"/>
  <c r="N18" i="10"/>
  <c r="N20" i="10"/>
  <c r="L15" i="10"/>
  <c r="L18" i="10"/>
  <c r="L20" i="10"/>
  <c r="J15" i="10"/>
  <c r="J18" i="10"/>
  <c r="J20" i="10"/>
  <c r="H15" i="10"/>
  <c r="H18" i="10"/>
  <c r="H20" i="10"/>
  <c r="F15" i="10"/>
  <c r="F18" i="10"/>
  <c r="F20" i="10"/>
  <c r="D15" i="10"/>
  <c r="D18" i="10"/>
  <c r="D20" i="10"/>
  <c r="O13" i="9"/>
  <c r="M13" i="9"/>
  <c r="R20" i="7"/>
  <c r="P20" i="7"/>
  <c r="N20" i="7"/>
  <c r="L20" i="7"/>
  <c r="J20" i="7"/>
  <c r="H20" i="7"/>
  <c r="F20" i="7"/>
  <c r="D20" i="7"/>
  <c r="R11" i="7"/>
  <c r="P11" i="7"/>
  <c r="N11" i="7"/>
  <c r="L11" i="7"/>
  <c r="J11" i="7"/>
  <c r="H11" i="7"/>
  <c r="F11" i="7"/>
  <c r="D11" i="7"/>
  <c r="U45" i="5"/>
  <c r="U51" i="5"/>
  <c r="AG39" i="5"/>
  <c r="AG45" i="5"/>
  <c r="AG51" i="5"/>
  <c r="U31" i="5"/>
  <c r="AG25" i="5"/>
  <c r="AG26" i="5"/>
  <c r="AG31" i="5"/>
  <c r="AG18" i="5"/>
  <c r="P20" i="12"/>
  <c r="V18" i="12"/>
  <c r="T20" i="12"/>
  <c r="Z18" i="12"/>
  <c r="V11" i="12"/>
  <c r="Z11" i="12"/>
  <c r="R18" i="12"/>
  <c r="R20" i="12"/>
  <c r="X18" i="12"/>
  <c r="T22" i="12"/>
  <c r="Z20" i="12"/>
  <c r="P22" i="12"/>
  <c r="V20" i="12"/>
  <c r="V22" i="12"/>
  <c r="Z22" i="12"/>
  <c r="R22" i="12"/>
  <c r="X20" i="12"/>
  <c r="X22" i="12"/>
  <c r="Z27" i="12"/>
  <c r="Z24" i="12"/>
  <c r="V27" i="12"/>
  <c r="V24" i="12"/>
  <c r="X27" i="12"/>
  <c r="X24" i="12"/>
  <c r="T21" i="14"/>
</calcChain>
</file>

<file path=xl/sharedStrings.xml><?xml version="1.0" encoding="utf-8"?>
<sst xmlns="http://schemas.openxmlformats.org/spreadsheetml/2006/main" count="660" uniqueCount="340">
  <si>
    <t>The Bank of New York Mellon Corporation</t>
  </si>
  <si>
    <t>Quarterly Financial Trends</t>
  </si>
  <si>
    <t>April 21, 2016</t>
  </si>
  <si>
    <t>Table of Contents</t>
  </si>
  <si>
    <t>Consolidated Results</t>
  </si>
  <si>
    <t>Page(s)</t>
  </si>
  <si>
    <t>Consolidated Corporate Earnings - Quarterly Trend</t>
  </si>
  <si>
    <t>Fee and Other Revenue</t>
  </si>
  <si>
    <t>Average Balances and Interest Rates</t>
  </si>
  <si>
    <t>Noninterest Expense</t>
  </si>
  <si>
    <t>Assets Under Management, Custody and/or Administration and Securities Lending; Key Market Metrics</t>
  </si>
  <si>
    <t>Assets Under Management Net Flows</t>
  </si>
  <si>
    <t>Business Segment Results</t>
  </si>
  <si>
    <t>Investment Management Business - Quarterly Trend</t>
  </si>
  <si>
    <t>Investment Services Business - Quarterly Trend</t>
  </si>
  <si>
    <t>Other Segment - Quarterly Trend</t>
  </si>
  <si>
    <t>Full Year Trends</t>
  </si>
  <si>
    <t>Nonperforming Assets</t>
  </si>
  <si>
    <t>Allowance for Credit Losses, Provision and Net Charge-offs</t>
  </si>
  <si>
    <t>Notes</t>
  </si>
  <si>
    <t>THE BANK OF NEW YORK MELLON CORPORATION</t>
  </si>
  <si>
    <t>CONSOLIDATED CORPORATE EARNINGS - 9 Quarter Trend</t>
  </si>
  <si>
    <t>(dollar amounts in millions unless otherwise noted)</t>
  </si>
  <si>
    <t>1st Qtr</t>
  </si>
  <si>
    <t>2nd Qtr</t>
  </si>
  <si>
    <t>3rd Qtr</t>
  </si>
  <si>
    <t>4th Qtr</t>
  </si>
  <si>
    <t>Revenue:</t>
  </si>
  <si>
    <t>Investment services fees</t>
  </si>
  <si>
    <t>Asset servicing</t>
  </si>
  <si>
    <t>Issuer services</t>
  </si>
  <si>
    <t>Clearing services</t>
  </si>
  <si>
    <t>Treasury services</t>
  </si>
  <si>
    <t>Total investment services fees</t>
  </si>
  <si>
    <t>Foreign exchange &amp; other trading revenue</t>
  </si>
  <si>
    <t>Distribution and servicing</t>
  </si>
  <si>
    <t>Financing-related fees</t>
  </si>
  <si>
    <t>Net securities gains (losses)</t>
  </si>
  <si>
    <t>Net interest revenue</t>
  </si>
  <si>
    <t>Provision for credit losses</t>
  </si>
  <si>
    <t>Noninterest expenses</t>
  </si>
  <si>
    <t>Amortization of intangible assets</t>
  </si>
  <si>
    <t>Merger &amp; integration, litigation and restructuring charges</t>
  </si>
  <si>
    <t>Total noninterest expense</t>
  </si>
  <si>
    <t>Preferred stock dividends</t>
  </si>
  <si>
    <t>#DIV/0!</t>
  </si>
  <si>
    <t>Note:  See pages 4 through 7 for additional details of revenue/expense items impacting consolidated results.</t>
  </si>
  <si>
    <t>N/M - Not meaningful</t>
  </si>
  <si>
    <t>FEE AND OTHER REVENUE - 9 Quarter Trend</t>
  </si>
  <si>
    <t>Investment services fees:</t>
  </si>
  <si>
    <t>Securities lending</t>
  </si>
  <si>
    <t>Foreign exchange and other trading revenue</t>
  </si>
  <si>
    <t>Net securities gains</t>
  </si>
  <si>
    <t>Fee revenue as a percentage of total revenue - excluding net securities gains</t>
  </si>
  <si>
    <t>(dollar amounts in millions)</t>
  </si>
  <si>
    <t>March 31</t>
  </si>
  <si>
    <t>June 30</t>
  </si>
  <si>
    <t>September 30</t>
  </si>
  <si>
    <t>December 31</t>
  </si>
  <si>
    <t>Assets</t>
  </si>
  <si>
    <t>Average</t>
  </si>
  <si>
    <t>Interest-earning assets:</t>
  </si>
  <si>
    <t>balance</t>
  </si>
  <si>
    <t>rate</t>
  </si>
  <si>
    <t>Interest-bearing deposits with banks (primarily foreign)</t>
  </si>
  <si>
    <t>Interest-bearing deposits with Federal Reserve &amp; other central banks</t>
  </si>
  <si>
    <t>Federal funds sold and securities purchased under resale agreements</t>
  </si>
  <si>
    <t>Margin loans</t>
  </si>
  <si>
    <t>Non-margin loans:</t>
  </si>
  <si>
    <t>Domestic offices</t>
  </si>
  <si>
    <t>Foreign offices</t>
  </si>
  <si>
    <t>Total non-margin loans</t>
  </si>
  <si>
    <t>U.S. government obligations</t>
  </si>
  <si>
    <t>U.S. government agency obligations</t>
  </si>
  <si>
    <t>Obligations of states and political subdivisions</t>
  </si>
  <si>
    <t>Other securities</t>
  </si>
  <si>
    <t>Trading securities</t>
  </si>
  <si>
    <t>Total securities</t>
  </si>
  <si>
    <t>Total interest-earning assets</t>
  </si>
  <si>
    <t>Allowance for loan losses</t>
  </si>
  <si>
    <t>Cash and due from banks</t>
  </si>
  <si>
    <t>Other assets</t>
  </si>
  <si>
    <t>Total Assets</t>
  </si>
  <si>
    <t>Liabilities and total equity</t>
  </si>
  <si>
    <t>Interest-bearing liabilities:</t>
  </si>
  <si>
    <t>Money market rate accounts and demand deposit accounts</t>
  </si>
  <si>
    <t>Savings</t>
  </si>
  <si>
    <t>Other time deposits</t>
  </si>
  <si>
    <t>Total interest-bearing deposits</t>
  </si>
  <si>
    <t>Federal funds purchased and securities sold under repurchase agreements</t>
  </si>
  <si>
    <t>Trading Liabilities</t>
  </si>
  <si>
    <t>Other borrowed funds</t>
  </si>
  <si>
    <t>Payables to customers and broker-dealers</t>
  </si>
  <si>
    <t>Long-term debt</t>
  </si>
  <si>
    <t>Total interest-bearing liabilities</t>
  </si>
  <si>
    <t>Total noninterest-bearing deposits</t>
  </si>
  <si>
    <t>Other liabilities</t>
  </si>
  <si>
    <t>Total The Bank of New York Mellon Corporation Shareholders' Equity</t>
  </si>
  <si>
    <t>Noncontrolling interest</t>
  </si>
  <si>
    <t>Total liabilities and shareholders' equity</t>
  </si>
  <si>
    <t>Net interest margin - Taxable equivalent basis</t>
  </si>
  <si>
    <t>NONINTEREST EXPENSE - 9 Quarter Trend</t>
  </si>
  <si>
    <t>2016</t>
  </si>
  <si>
    <t>Professional, legal and other purchased services</t>
  </si>
  <si>
    <t>Software and equipment</t>
  </si>
  <si>
    <t>Net occupancy</t>
  </si>
  <si>
    <t>Business development</t>
  </si>
  <si>
    <t>Sub-custodian</t>
  </si>
  <si>
    <t>Other</t>
  </si>
  <si>
    <t>Merger &amp; integration, litigation and restructuring charges</t>
  </si>
  <si>
    <t>Total noninterest expense</t>
  </si>
  <si>
    <t>Memo:</t>
  </si>
  <si>
    <t>Full-time employees at period-end</t>
  </si>
  <si>
    <t>ASSETS UNDER MANAGEMENT, CUSTODY AND/OR ADMINISTRATION AND SECURITIES LENDING; KEY MARKET METRICS - 9 Quarter Trend</t>
  </si>
  <si>
    <t>2014</t>
  </si>
  <si>
    <t>2015</t>
  </si>
  <si>
    <t>(dollar amounts in billions unless otherwise noted)</t>
  </si>
  <si>
    <t>Institutional</t>
  </si>
  <si>
    <t>Mutual Funds</t>
  </si>
  <si>
    <t>Private Client</t>
  </si>
  <si>
    <t>Assets under management</t>
  </si>
  <si>
    <t>(b)</t>
  </si>
  <si>
    <t>Equity</t>
  </si>
  <si>
    <t>Fixed income</t>
  </si>
  <si>
    <t>Index</t>
  </si>
  <si>
    <t>Alternative investments</t>
  </si>
  <si>
    <t>Cash</t>
  </si>
  <si>
    <t>Total AUM</t>
  </si>
  <si>
    <t>Key Market Metrics</t>
  </si>
  <si>
    <t>S&amp;P 500 Index - daily average</t>
  </si>
  <si>
    <t>FTSE 100 Index-daily average</t>
  </si>
  <si>
    <t>MSCI World Index-daily average</t>
  </si>
  <si>
    <t>Average Fed Funds effective rate</t>
  </si>
  <si>
    <t>Foreign exchange rates vs. U.S. dollar:</t>
  </si>
  <si>
    <t>ASSETS UNDER MANAGEMENT NET FLOWS - 9 Quarter Trend</t>
  </si>
  <si>
    <t>(dollar amounts in billions)</t>
  </si>
  <si>
    <t>Net inflows (outflows):</t>
  </si>
  <si>
    <t>Long-term:</t>
  </si>
  <si>
    <t>Total long-term inflows (outflows)</t>
  </si>
  <si>
    <t>Short-term:</t>
  </si>
  <si>
    <t>Total net inflows (outflows)</t>
  </si>
  <si>
    <t>Net market / currency impact / acquisition</t>
  </si>
  <si>
    <t>(c)</t>
  </si>
  <si>
    <t>`</t>
  </si>
  <si>
    <t>INVESTMENT MANAGEMENT BUSINESS - 9 Quarter Trend</t>
  </si>
  <si>
    <t>Investment management fees:</t>
  </si>
  <si>
    <t>Mutual funds</t>
  </si>
  <si>
    <t>Institutional clients</t>
  </si>
  <si>
    <t>Wealth management</t>
  </si>
  <si>
    <t>Total investment management fees</t>
  </si>
  <si>
    <t>Performance fees</t>
  </si>
  <si>
    <t>Investment management and performance fees</t>
  </si>
  <si>
    <t>Total revenue</t>
  </si>
  <si>
    <t>Noninterest expense (ex. intangible amortization and the charge (recovery) related to investment management funds, net of incentives)</t>
  </si>
  <si>
    <t>Charge (recovery) related to investment management funds, net of incentives</t>
  </si>
  <si>
    <t>Income before taxes</t>
  </si>
  <si>
    <t>Average assets</t>
  </si>
  <si>
    <t>Pre-tax operating margin</t>
  </si>
  <si>
    <t>INVESTMENT SERVICES BUSINESS - 9 Quarter Trend</t>
  </si>
  <si>
    <t>Asset servicing fees - ex. securities lending</t>
  </si>
  <si>
    <t>Securities lending revenue</t>
  </si>
  <si>
    <t>Foreign Exchange and other trading revenue</t>
  </si>
  <si>
    <t>Total fee and other revenue</t>
  </si>
  <si>
    <t>Total revenue</t>
  </si>
  <si>
    <t>Noninterest expenses (ex. intangible amortization)</t>
  </si>
  <si>
    <t>Average loans</t>
  </si>
  <si>
    <t>Average deposits</t>
  </si>
  <si>
    <t>(d)</t>
  </si>
  <si>
    <t>OTHER SEGMENT- 9 Quarter Trend</t>
  </si>
  <si>
    <t>Amortization of intangible assets</t>
  </si>
  <si>
    <t>Average loans and leases</t>
  </si>
  <si>
    <t>Average assets</t>
  </si>
  <si>
    <t>BUSINESSES</t>
  </si>
  <si>
    <t>Investment Management</t>
  </si>
  <si>
    <t>Investment Services</t>
  </si>
  <si>
    <t>Other</t>
  </si>
  <si>
    <t/>
  </si>
  <si>
    <t>2013</t>
  </si>
  <si>
    <t>Investment management fees</t>
  </si>
  <si>
    <t>Investment and other income</t>
  </si>
  <si>
    <t>(a)</t>
  </si>
  <si>
    <t>Total fee revenue</t>
  </si>
  <si>
    <t>(a)(b)</t>
  </si>
  <si>
    <t>Net interest revenue (expense)</t>
  </si>
  <si>
    <t>Income (loss) before taxes and noncontrolling interest</t>
  </si>
  <si>
    <t>(a)(b)</t>
  </si>
  <si>
    <t>Average loans</t>
  </si>
  <si>
    <t>Pre-tax operating margin - GAAP</t>
  </si>
  <si>
    <t>N/M</t>
  </si>
  <si>
    <t>(a) In the first quarter of 2014, prior periods were restated to reflect the retrospective application of adopting new accounting guidance related to our investments in qualified affordable housing projects (ASU 2014-01).</t>
  </si>
  <si>
    <t>NONPERFORMING ASSETS - 9 Quarter Trend</t>
  </si>
  <si>
    <t>Sept. 30</t>
  </si>
  <si>
    <t>Dec. 31</t>
  </si>
  <si>
    <t>Nonperforming loans:</t>
  </si>
  <si>
    <t>Other residential mortgages</t>
  </si>
  <si>
    <t>Wealth management loans and mortgages</t>
  </si>
  <si>
    <t>Commercial real estate</t>
  </si>
  <si>
    <t>Commercial</t>
  </si>
  <si>
    <t>Foreign</t>
  </si>
  <si>
    <t>Financial institutions</t>
  </si>
  <si>
    <t>Total nonperforming loans</t>
  </si>
  <si>
    <t>Other assets owned</t>
  </si>
  <si>
    <t>Nonperforming assets ratio</t>
  </si>
  <si>
    <t>Nonperforming assets ratio excluding margin loans</t>
  </si>
  <si>
    <t>Allowance for loan losses/nonperforming loans</t>
  </si>
  <si>
    <t>Allowance for loan losses/nonperforming assets</t>
  </si>
  <si>
    <t>Total allowance for credit losses/nonperforming loans</t>
  </si>
  <si>
    <t>Total allowance for credit losses/nonperforming assets</t>
  </si>
  <si>
    <t>ALLOWANCE FOR CREDIT LOSSES, PROVISION AND NET CHARGE-OFFS -9 Quarter Trend</t>
  </si>
  <si>
    <t>Allowance for credit losses:</t>
  </si>
  <si>
    <t>Allowance for credit losses</t>
  </si>
  <si>
    <t>Allowance for lending-related commitments</t>
  </si>
  <si>
    <t>Allowance for credit losses - beginning of period</t>
  </si>
  <si>
    <t>Net (charge-offs)</t>
  </si>
  <si>
    <t>Charge-offs</t>
  </si>
  <si>
    <t>Recoveries</t>
  </si>
  <si>
    <t>Total Net (charge-offs)</t>
  </si>
  <si>
    <t>Allowance for credit losses - end of period</t>
  </si>
  <si>
    <t>Allowance for loan losses as a percentage of total loans</t>
  </si>
  <si>
    <t>Notes:</t>
  </si>
  <si>
    <t>The following transactions/changes have impacted the reporting of our results:</t>
  </si>
  <si>
    <t>In the third quarter of 2015, results of Meriten were reclassified from the Investment Management business to the Other segment.  Meriten Investment Management was sold in July 2015.</t>
  </si>
  <si>
    <t>The first quarter of 2015 was restated to reflect the retrospective application of adopting new accounting guidance related to Consolidations (ASU 2015-02).</t>
  </si>
  <si>
    <t>In the first quarter of 2014, prior periods were restated to reflect the retrospective application of adopting new accounting guidance related to our investments in qualified affordable housing projects (ASU 2014-01).</t>
  </si>
  <si>
    <t>In the first quarter of 2014, results of Newton's private client business were reclassified from the Investment Management business to the Other segment.  Newton's private client business was sold in September 2013.</t>
  </si>
  <si>
    <t>Restructuring charges in the second quarter of 2014 represent corporate initiatives and were recorded in the Other segment.  In the fourth quarter of 2013, restructuring charges were recorded in the businesses.  Prior to the fourth quarter of 2013, all restructuring charges were reported in the Other segment.</t>
  </si>
  <si>
    <t>In the first quarter of 2013, incentive expense related to restricted stock and certain corporate overhead charges were allocated to Investment Management and Investment Services businesses which were previously included in the Other segment. All prior periods were restated to reflect these changes.</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</si>
  <si>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</si>
  <si>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</si>
  <si>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</si>
  <si>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Non-GAAP Measures:</t>
  </si>
  <si>
    <t>Certain Non-GAAP measures are included in this document. These measures are used by management to monitor financial performance, both on a company-wide and on a business basis.  These Non-GAAP measures relate to certain revenue/expense categories, percentages and ratios as described in footnotes.  For further information, see 'Supplemental information -- Explanation of GAAP and Non-GAAP Financial Measures' in the Quarterly Earnings Release. Summations may not equal due to rounding.  As a result of our rounding convention and reclassifications noted above, differences may exist between the business trends data versus business data in the Form 10-Q for the quarter ended March 31, 2016 or other reports filed with the SEC.</t>
  </si>
  <si>
    <r>
      <rPr>
        <i/>
        <sz val="8"/>
        <color rgb="FF000000"/>
        <rFont val="Arial"/>
        <family val="2"/>
      </rPr>
      <t>(a)</t>
    </r>
    <r>
      <rPr>
        <sz val="8"/>
        <color rgb="FF000000"/>
        <rFont val="Arial"/>
        <family val="2"/>
      </rPr>
      <t xml:space="preserve"> The first quarter of 2015 was restated to reflect the retrospective application of adopting new accounting guidance related to Consolidations (ASU 2015-02). </t>
    </r>
  </si>
  <si>
    <r>
      <rPr>
        <i/>
        <sz val="8"/>
        <color rgb="FF000000"/>
        <rFont val="Arial"/>
        <family val="2"/>
      </rPr>
      <t>(c)</t>
    </r>
    <r>
      <rPr>
        <sz val="8"/>
        <color rgb="FF000000"/>
        <rFont val="Arial"/>
        <family val="2"/>
      </rPr>
      <t xml:space="preserve"> Primarily attributable to noncontrolling interests related to consolidated investment management funds.</t>
    </r>
  </si>
  <si>
    <r>
      <t xml:space="preserve">Investment management and performance fees </t>
    </r>
    <r>
      <rPr>
        <i/>
        <sz val="9"/>
        <color rgb="FF000000"/>
        <rFont val="Arial"/>
        <family val="2"/>
      </rPr>
      <t>(a)</t>
    </r>
  </si>
  <si>
    <r>
      <t xml:space="preserve">Investment and other income </t>
    </r>
    <r>
      <rPr>
        <i/>
        <sz val="9"/>
        <color rgb="FF000000"/>
        <rFont val="Arial"/>
        <family val="2"/>
      </rPr>
      <t>(a)(b)</t>
    </r>
  </si>
  <si>
    <r>
      <t xml:space="preserve">Total fee revenue </t>
    </r>
    <r>
      <rPr>
        <i/>
        <sz val="9"/>
        <color rgb="FF000000"/>
        <rFont val="Arial"/>
        <family val="2"/>
      </rPr>
      <t>(a)(b)</t>
    </r>
  </si>
  <si>
    <r>
      <t xml:space="preserve">Total fee and other revenue </t>
    </r>
    <r>
      <rPr>
        <i/>
        <sz val="9"/>
        <color rgb="FF000000"/>
        <rFont val="Arial"/>
        <family val="2"/>
      </rPr>
      <t>(a)(b)</t>
    </r>
  </si>
  <si>
    <r>
      <t xml:space="preserve">Income (loss) of consolidated investment management funds </t>
    </r>
    <r>
      <rPr>
        <i/>
        <sz val="9"/>
        <color rgb="FF000000"/>
        <rFont val="Arial"/>
        <family val="2"/>
      </rPr>
      <t>(a)</t>
    </r>
  </si>
  <si>
    <r>
      <t xml:space="preserve">Total revenue </t>
    </r>
    <r>
      <rPr>
        <i/>
        <sz val="9"/>
        <color rgb="FF000000"/>
        <rFont val="Arial"/>
        <family val="2"/>
      </rPr>
      <t>(a)(b)</t>
    </r>
  </si>
  <si>
    <r>
      <t xml:space="preserve">Income (loss) from continuing operations before taxes </t>
    </r>
    <r>
      <rPr>
        <i/>
        <sz val="9"/>
        <color rgb="FF000000"/>
        <rFont val="Arial"/>
        <family val="2"/>
      </rPr>
      <t>(b)</t>
    </r>
  </si>
  <si>
    <r>
      <t xml:space="preserve"> Provision for income taxes </t>
    </r>
    <r>
      <rPr>
        <i/>
        <sz val="9"/>
        <color rgb="FF000000"/>
        <rFont val="Arial"/>
        <family val="2"/>
      </rPr>
      <t>(b)</t>
    </r>
  </si>
  <si>
    <r>
      <t xml:space="preserve">Net income (loss) from continuing operations </t>
    </r>
    <r>
      <rPr>
        <i/>
        <sz val="9"/>
        <color rgb="FF000000"/>
        <rFont val="Arial"/>
        <family val="2"/>
      </rPr>
      <t>(b)</t>
    </r>
  </si>
  <si>
    <r>
      <t>Net income (loss) attributable to noncontrolling interest</t>
    </r>
    <r>
      <rPr>
        <i/>
        <sz val="9"/>
        <color rgb="FF000000"/>
        <rFont val="Arial"/>
        <family val="2"/>
      </rPr>
      <t xml:space="preserve"> (a)(c)</t>
    </r>
  </si>
  <si>
    <r>
      <t xml:space="preserve">Net income (loss) applicable to common shareholders of The Bank of New York Mellon Corporation </t>
    </r>
    <r>
      <rPr>
        <i/>
        <sz val="9"/>
        <color rgb="FF000000"/>
        <rFont val="Arial"/>
        <family val="2"/>
      </rPr>
      <t>(b)</t>
    </r>
  </si>
  <si>
    <r>
      <t xml:space="preserve">Earnings per share </t>
    </r>
    <r>
      <rPr>
        <i/>
        <sz val="9"/>
        <color rgb="FF000000"/>
        <rFont val="Arial"/>
        <family val="2"/>
      </rPr>
      <t>(b)(d)</t>
    </r>
  </si>
  <si>
    <r>
      <t xml:space="preserve">Pre-tax operating margin - GAAP </t>
    </r>
    <r>
      <rPr>
        <i/>
        <sz val="9"/>
        <color rgb="FF000000"/>
        <rFont val="Arial"/>
        <family val="2"/>
      </rPr>
      <t>(a)</t>
    </r>
  </si>
  <si>
    <r>
      <t xml:space="preserve">Non-GAAP </t>
    </r>
    <r>
      <rPr>
        <i/>
        <sz val="9"/>
        <color rgb="FF000000"/>
        <rFont val="Arial"/>
        <family val="2"/>
      </rPr>
      <t>(a)(e)</t>
    </r>
  </si>
  <si>
    <r>
      <t xml:space="preserve">Return on common equity </t>
    </r>
    <r>
      <rPr>
        <i/>
        <sz val="9"/>
        <color rgb="FF000000"/>
        <rFont val="Arial"/>
        <family val="2"/>
      </rPr>
      <t>(annualized)</t>
    </r>
    <r>
      <rPr>
        <sz val="9"/>
        <color rgb="FF000000"/>
        <rFont val="Arial"/>
        <family val="2"/>
      </rPr>
      <t xml:space="preserve"> - GAAP</t>
    </r>
  </si>
  <si>
    <r>
      <t xml:space="preserve">Return on tangible common equity </t>
    </r>
    <r>
      <rPr>
        <i/>
        <sz val="9"/>
        <color rgb="FF000000"/>
        <rFont val="Arial"/>
        <family val="2"/>
      </rPr>
      <t>(annualized)</t>
    </r>
    <r>
      <rPr>
        <sz val="9"/>
        <color rgb="FF000000"/>
        <rFont val="Arial"/>
        <family val="2"/>
      </rPr>
      <t xml:space="preserve"> - Non-GAAP</t>
    </r>
  </si>
  <si>
    <r>
      <t xml:space="preserve">Percent of non-US total revenue </t>
    </r>
    <r>
      <rPr>
        <i/>
        <sz val="9"/>
        <color rgb="FF000000"/>
        <rFont val="Arial"/>
        <family val="2"/>
      </rPr>
      <t>(f)</t>
    </r>
  </si>
  <si>
    <r>
      <t xml:space="preserve">Investment and other income </t>
    </r>
    <r>
      <rPr>
        <i/>
        <sz val="9"/>
        <color rgb="FF000000"/>
        <rFont val="Arial"/>
        <family val="2"/>
      </rPr>
      <t>(a)</t>
    </r>
  </si>
  <si>
    <r>
      <t>Total fee revenue</t>
    </r>
    <r>
      <rPr>
        <i/>
        <sz val="9"/>
        <color rgb="FF000000"/>
        <rFont val="Arial"/>
        <family val="2"/>
      </rPr>
      <t xml:space="preserve"> (a)</t>
    </r>
  </si>
  <si>
    <r>
      <t xml:space="preserve">Total fee and other revenue </t>
    </r>
    <r>
      <rPr>
        <i/>
        <sz val="9"/>
        <color rgb="FF000000"/>
        <rFont val="Arial"/>
        <family val="2"/>
      </rPr>
      <t>(a)</t>
    </r>
  </si>
  <si>
    <r>
      <rPr>
        <i/>
        <sz val="8"/>
        <color rgb="FF000000"/>
        <rFont val="Arial"/>
        <family val="2"/>
      </rPr>
      <t xml:space="preserve">(a)	</t>
    </r>
    <r>
      <rPr>
        <sz val="8"/>
        <color rgb="FF000000"/>
        <rFont val="Arial"/>
        <family val="2"/>
      </rPr>
      <t xml:space="preserve">The first quarter of 2015 was restated to reflect the retrospective application of adopting new accounting guidance related to Consolidations (ASU 2015-02). </t>
    </r>
  </si>
  <si>
    <r>
      <t xml:space="preserve">Assets under management at period-end: </t>
    </r>
    <r>
      <rPr>
        <i/>
        <sz val="9"/>
        <color rgb="FF000000"/>
        <rFont val="Arial"/>
        <family val="2"/>
      </rPr>
      <t>(a)</t>
    </r>
  </si>
  <si>
    <r>
      <t>AUM at period-end, by product type:</t>
    </r>
    <r>
      <rPr>
        <i/>
        <sz val="9"/>
        <color rgb="FF000000"/>
        <rFont val="Arial"/>
        <family val="2"/>
      </rPr>
      <t xml:space="preserve"> (a)</t>
    </r>
  </si>
  <si>
    <r>
      <t xml:space="preserve">Liability-driven investments </t>
    </r>
    <r>
      <rPr>
        <i/>
        <sz val="9"/>
        <color rgb="FF000000"/>
        <rFont val="Arial"/>
        <family val="2"/>
      </rPr>
      <t>(c)</t>
    </r>
  </si>
  <si>
    <r>
      <t>Market value of securities on loan at period-end</t>
    </r>
    <r>
      <rPr>
        <i/>
        <sz val="9"/>
        <color rgb="FF000000"/>
        <rFont val="Arial"/>
        <family val="2"/>
      </rPr>
      <t xml:space="preserve"> (e)</t>
    </r>
  </si>
  <si>
    <r>
      <rPr>
        <i/>
        <sz val="8"/>
        <color rgb="FF000000"/>
        <rFont val="Arial"/>
        <family val="2"/>
      </rPr>
      <t xml:space="preserve">(b)  </t>
    </r>
    <r>
      <rPr>
        <sz val="8"/>
        <color rgb="FF000000"/>
        <rFont val="Arial"/>
        <family val="2"/>
      </rPr>
      <t>Preliminary.</t>
    </r>
  </si>
  <si>
    <r>
      <rPr>
        <i/>
        <sz val="8"/>
        <color rgb="FF000000"/>
        <rFont val="Arial"/>
        <family val="2"/>
      </rPr>
      <t xml:space="preserve">(c)  </t>
    </r>
    <r>
      <rPr>
        <sz val="8"/>
        <color rgb="FF000000"/>
        <rFont val="Arial"/>
        <family val="2"/>
      </rPr>
      <t>Includes currency overlay assets under management.</t>
    </r>
  </si>
  <si>
    <r>
      <rPr>
        <i/>
        <sz val="8"/>
        <color rgb="FF000000"/>
        <rFont val="Arial"/>
        <family val="2"/>
      </rPr>
      <t xml:space="preserve">(f)   </t>
    </r>
    <r>
      <rPr>
        <sz val="8"/>
        <color rgb="FF000000"/>
        <rFont val="Arial"/>
        <family val="2"/>
      </rPr>
      <t>Period end.</t>
    </r>
  </si>
  <si>
    <r>
      <rPr>
        <i/>
        <sz val="8"/>
        <color rgb="FF000000"/>
        <rFont val="Arial"/>
        <family val="2"/>
      </rPr>
      <t xml:space="preserve">(g)  </t>
    </r>
    <r>
      <rPr>
        <sz val="8"/>
        <color rgb="FF000000"/>
        <rFont val="Arial"/>
        <family val="2"/>
      </rPr>
      <t>Unhedged in U.S. dollar terms.</t>
    </r>
  </si>
  <si>
    <r>
      <rPr>
        <i/>
        <sz val="8"/>
        <color rgb="FF000000"/>
        <rFont val="Arial"/>
        <family val="2"/>
      </rPr>
      <t xml:space="preserve">(h)  </t>
    </r>
    <r>
      <rPr>
        <sz val="8"/>
        <color rgb="FF000000"/>
        <rFont val="Arial"/>
        <family val="2"/>
      </rPr>
      <t>The JP Morgan G7 Volatility Index is based on the implied volatility in 3-month currency options.</t>
    </r>
  </si>
  <si>
    <r>
      <t xml:space="preserve">Assets under management at beginning of period </t>
    </r>
    <r>
      <rPr>
        <i/>
        <sz val="9"/>
        <color rgb="FF000000"/>
        <rFont val="Arial"/>
        <family val="2"/>
      </rPr>
      <t>(a)</t>
    </r>
  </si>
  <si>
    <r>
      <t xml:space="preserve">Liability-driven investments </t>
    </r>
    <r>
      <rPr>
        <i/>
        <sz val="9"/>
        <color rgb="FF000000"/>
        <rFont val="Arial"/>
        <family val="2"/>
      </rPr>
      <t>(b)</t>
    </r>
  </si>
  <si>
    <r>
      <t>Assets under management at end of period</t>
    </r>
    <r>
      <rPr>
        <i/>
        <sz val="9"/>
        <color rgb="FF000000"/>
        <rFont val="Arial"/>
        <family val="2"/>
      </rPr>
      <t xml:space="preserve"> (a)</t>
    </r>
  </si>
  <si>
    <r>
      <rPr>
        <i/>
        <sz val="8"/>
        <color rgb="FF000000"/>
        <rFont val="Arial"/>
        <family val="2"/>
      </rPr>
      <t xml:space="preserve">(b)  </t>
    </r>
    <r>
      <rPr>
        <sz val="8"/>
        <color rgb="FF000000"/>
        <rFont val="Arial"/>
        <family val="2"/>
      </rPr>
      <t>Includes currency overlay assets under management.</t>
    </r>
  </si>
  <si>
    <r>
      <rPr>
        <i/>
        <sz val="8"/>
        <color rgb="FF000000"/>
        <rFont val="Arial"/>
        <family val="2"/>
      </rPr>
      <t xml:space="preserve">(c)  </t>
    </r>
    <r>
      <rPr>
        <sz val="8"/>
        <color rgb="FF000000"/>
        <rFont val="Arial"/>
        <family val="2"/>
      </rPr>
      <t>Preliminary.</t>
    </r>
  </si>
  <si>
    <r>
      <t xml:space="preserve">Other </t>
    </r>
    <r>
      <rPr>
        <i/>
        <sz val="9"/>
        <color rgb="FF000000"/>
        <rFont val="Arial"/>
        <family val="2"/>
      </rPr>
      <t>(a)</t>
    </r>
  </si>
  <si>
    <r>
      <t xml:space="preserve">Assets under management at period-end </t>
    </r>
    <r>
      <rPr>
        <i/>
        <sz val="9"/>
        <color rgb="FF000000"/>
        <rFont val="Arial"/>
        <family val="2"/>
      </rPr>
      <t>(in billions) (b)</t>
    </r>
  </si>
  <si>
    <r>
      <t>Adjusted pre-tax operating margin</t>
    </r>
    <r>
      <rPr>
        <i/>
        <sz val="9"/>
        <color rgb="FF000000"/>
        <rFont val="Arial"/>
        <family val="2"/>
      </rPr>
      <t xml:space="preserve"> (d)</t>
    </r>
  </si>
  <si>
    <r>
      <rPr>
        <i/>
        <sz val="8"/>
        <color rgb="FF000000"/>
        <rFont val="Arial"/>
        <family val="2"/>
      </rPr>
      <t>(c)</t>
    </r>
    <r>
      <rPr>
        <sz val="8"/>
        <color rgb="FF000000"/>
        <rFont val="Arial"/>
        <family val="2"/>
      </rPr>
      <t xml:space="preserve">  Preliminary.</t>
    </r>
  </si>
  <si>
    <r>
      <t xml:space="preserve">Investment services fees as a percentage of noninterest expense </t>
    </r>
    <r>
      <rPr>
        <i/>
        <sz val="9"/>
        <color rgb="FF000000"/>
        <rFont val="Arial"/>
        <family val="2"/>
      </rPr>
      <t>(b)</t>
    </r>
  </si>
  <si>
    <r>
      <t>Assets under custody and/or administration at period-end</t>
    </r>
    <r>
      <rPr>
        <i/>
        <sz val="9"/>
        <color rgb="FF000000"/>
        <rFont val="Arial"/>
        <family val="2"/>
      </rPr>
      <t xml:space="preserve"> (in trillions) (c)</t>
    </r>
  </si>
  <si>
    <r>
      <t xml:space="preserve">Market value of securities on loan at period-end </t>
    </r>
    <r>
      <rPr>
        <i/>
        <sz val="9"/>
        <color rgb="FF000000"/>
        <rFont val="Arial"/>
        <family val="2"/>
      </rPr>
      <t>(in billions) (e)</t>
    </r>
  </si>
  <si>
    <r>
      <rPr>
        <i/>
        <sz val="8"/>
        <color rgb="FF000000"/>
        <rFont val="Arial"/>
        <family val="2"/>
      </rPr>
      <t xml:space="preserve">(a) </t>
    </r>
    <r>
      <rPr>
        <sz val="8"/>
        <color rgb="FF000000"/>
        <rFont val="Arial"/>
        <family val="2"/>
      </rPr>
      <t>Other revenue includes investment management fees, financing-related fees, distribution and servicing revenue, and investment and other income.</t>
    </r>
  </si>
  <si>
    <r>
      <rPr>
        <i/>
        <sz val="8"/>
        <color rgb="FF000000"/>
        <rFont val="Arial"/>
        <family val="2"/>
      </rPr>
      <t xml:space="preserve">(b) </t>
    </r>
    <r>
      <rPr>
        <sz val="8"/>
        <color rgb="FF000000"/>
        <rFont val="Arial"/>
        <family val="2"/>
      </rPr>
      <t>Noninterest expense excludes amortization of intangible assets and litigation expense.</t>
    </r>
  </si>
  <si>
    <r>
      <rPr>
        <i/>
        <sz val="8"/>
        <color rgb="FF000000"/>
        <rFont val="Arial"/>
        <family val="2"/>
      </rPr>
      <t>(d)</t>
    </r>
    <r>
      <rPr>
        <sz val="8"/>
        <color rgb="FF000000"/>
        <rFont val="Arial"/>
        <family val="2"/>
      </rPr>
      <t xml:space="preserve"> Preliminary.</t>
    </r>
  </si>
  <si>
    <r>
      <t xml:space="preserve">Fee and other revenue </t>
    </r>
    <r>
      <rPr>
        <i/>
        <sz val="9"/>
        <color rgb="FF000000"/>
        <rFont val="Arial"/>
        <family val="2"/>
      </rPr>
      <t>(a)</t>
    </r>
  </si>
  <si>
    <r>
      <t>Total revenue</t>
    </r>
    <r>
      <rPr>
        <i/>
        <sz val="9"/>
        <color rgb="FF000000"/>
        <rFont val="Arial"/>
        <family val="2"/>
      </rPr>
      <t xml:space="preserve"> (a)</t>
    </r>
  </si>
  <si>
    <r>
      <t xml:space="preserve">Income (loss) before taxes </t>
    </r>
    <r>
      <rPr>
        <i/>
        <sz val="9"/>
        <color rgb="FF000000"/>
        <rFont val="Arial"/>
        <family val="2"/>
      </rPr>
      <t>(a)</t>
    </r>
  </si>
  <si>
    <r>
      <t xml:space="preserve">Assets under management at period-end </t>
    </r>
    <r>
      <rPr>
        <i/>
        <sz val="9"/>
        <color rgb="FF000000"/>
        <rFont val="Arial"/>
        <family val="2"/>
      </rPr>
      <t>(in billions) (c)</t>
    </r>
  </si>
  <si>
    <r>
      <t xml:space="preserve">Assets under custody and/or administration at period-end </t>
    </r>
    <r>
      <rPr>
        <i/>
        <sz val="9"/>
        <color rgb="FF000000"/>
        <rFont val="Arial"/>
        <family val="2"/>
      </rPr>
      <t>(in trillions) (d)</t>
    </r>
  </si>
  <si>
    <r>
      <rPr>
        <i/>
        <sz val="8"/>
        <color rgb="FF000000"/>
        <rFont val="Arial"/>
        <family val="2"/>
      </rPr>
      <t xml:space="preserve">(b) </t>
    </r>
    <r>
      <rPr>
        <sz val="8"/>
        <color rgb="FF000000"/>
        <rFont val="Arial"/>
        <family val="2"/>
      </rPr>
      <t>Total fee and other revenue and income before taxes for the years 2013, 2014 and 2015 include income from consolidated investment management funds of $183 million, $163 million and $86 million, respectively, net of income attributable to noncontrolling interests of $80 million, $84 million and $64 million respectively. The net of these income statement line items of $103 million, $79 million and $18 million, respectively, are included above in fee and other revenue.  The year 2015 includes a loss attributable to noncontrolling interest of $4 million related to other consolidated subsidiaries.</t>
    </r>
  </si>
  <si>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$1.2 trillion at Dec. 31, 2013, $1.1 trillion at Dec. 31, 2014 and $1.0 trillion at Dec. 31, 2015.</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</si>
  <si>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beginning in the fourth quarter of 2013, on behalf of CIBC Mellon clients, which totaled $62 billion at Dec. 31, 2013, $65 billion at Dec. 31, 2014, and $55 billion at Dec. 31, 2015.</t>
    </r>
  </si>
  <si>
    <r>
      <t xml:space="preserve">Total nonperforming assets </t>
    </r>
    <r>
      <rPr>
        <i/>
        <sz val="9"/>
        <color rgb="FF000000"/>
        <rFont val="Arial"/>
        <family val="2"/>
      </rPr>
      <t>(a)</t>
    </r>
  </si>
  <si>
    <r>
      <rPr>
        <i/>
        <sz val="8"/>
        <color rgb="FF000000"/>
        <rFont val="Arial"/>
        <family val="2"/>
      </rPr>
      <t xml:space="preserve">(a)  </t>
    </r>
    <r>
      <rPr>
        <sz val="8"/>
        <color rgb="FF000000"/>
        <rFont val="Arial"/>
        <family val="2"/>
      </rPr>
      <t xml:space="preserve">Loans of consolidated investment management funds are not part of BNY Mellon's loan portfolio. Included in the loans of consolidated investment management funds are nonperforming loans for the 1st through 4th quarters of 2014 of $74 million, $68 million, $79 million, and $53 million, respectively. These loans are recorded at fair value and therefore do not impact the provision for credit losses and allowance for loan losses, and accordingly are excluded from the nonperforming assets table above. In 2Q15, BNY Mellon adopted the new accounting guidance included in ASU 2015-02, Consolidations. As a result, we deconsolidated substantially all of the loans of consolidated investment management funds retroactively to Jan.1, 2015.  </t>
    </r>
  </si>
  <si>
    <t>5 - 6</t>
  </si>
  <si>
    <t>Note: Interest and average rates were calculated on a taxable equivalent basis, at tax rates of approximately 35%, using dollar amounts in thousands and the actual number of days in the year.</t>
  </si>
  <si>
    <r>
      <t xml:space="preserve">Other assets </t>
    </r>
    <r>
      <rPr>
        <i/>
        <sz val="8"/>
        <color rgb="FF000000"/>
        <rFont val="Arial"/>
        <family val="2"/>
      </rPr>
      <t>(a)</t>
    </r>
  </si>
  <si>
    <r>
      <t xml:space="preserve">Total Assets </t>
    </r>
    <r>
      <rPr>
        <i/>
        <sz val="8"/>
        <color rgb="FF000000"/>
        <rFont val="Arial"/>
        <family val="2"/>
      </rPr>
      <t>(a)</t>
    </r>
  </si>
  <si>
    <r>
      <t xml:space="preserve">Total liabilities and shareholders' equity </t>
    </r>
    <r>
      <rPr>
        <i/>
        <sz val="8"/>
        <color rgb="FF000000"/>
        <rFont val="Arial"/>
        <family val="2"/>
      </rPr>
      <t>(a)</t>
    </r>
  </si>
  <si>
    <r>
      <t xml:space="preserve">Noncontrolling interest </t>
    </r>
    <r>
      <rPr>
        <i/>
        <sz val="8"/>
        <color rgb="FF000000"/>
        <rFont val="Arial"/>
        <family val="2"/>
      </rPr>
      <t>(a)</t>
    </r>
  </si>
  <si>
    <t>(a) The first quarter of 2015 was restated to reflect the retrospective application of adopting new accounting guidance related to Consolidations (ASU 2015-02).</t>
  </si>
  <si>
    <r>
      <t>S&amp;P 500 Index</t>
    </r>
    <r>
      <rPr>
        <i/>
        <sz val="9"/>
        <color rgb="FF000000"/>
        <rFont val="Arial"/>
        <family val="2"/>
      </rPr>
      <t xml:space="preserve"> (f)</t>
    </r>
  </si>
  <si>
    <r>
      <t>FTSE 100 Index</t>
    </r>
    <r>
      <rPr>
        <i/>
        <sz val="9"/>
        <color rgb="FF000000"/>
        <rFont val="Arial"/>
        <family val="2"/>
      </rPr>
      <t xml:space="preserve"> (f)</t>
    </r>
  </si>
  <si>
    <r>
      <t xml:space="preserve">MSCI World Index </t>
    </r>
    <r>
      <rPr>
        <i/>
        <sz val="9"/>
        <color rgb="FF000000"/>
        <rFont val="Arial"/>
        <family val="2"/>
      </rPr>
      <t>(f)</t>
    </r>
  </si>
  <si>
    <r>
      <t>Barclays Capital Global Aggregate Bond</t>
    </r>
    <r>
      <rPr>
        <vertAlign val="superscript"/>
        <sz val="9"/>
        <color rgb="FF000000"/>
        <rFont val="Arial"/>
        <family val="2"/>
      </rPr>
      <t>SM</t>
    </r>
    <r>
      <rPr>
        <sz val="9"/>
        <color rgb="FF000000"/>
        <rFont val="Arial"/>
        <family val="2"/>
      </rPr>
      <t xml:space="preserve"> Index </t>
    </r>
    <r>
      <rPr>
        <i/>
        <sz val="9"/>
        <color rgb="FF000000"/>
        <rFont val="Arial"/>
        <family val="2"/>
      </rPr>
      <t>(f)(g)</t>
    </r>
  </si>
  <si>
    <r>
      <t xml:space="preserve">NYSE &amp; NASDAQ Share Volume </t>
    </r>
    <r>
      <rPr>
        <i/>
        <sz val="9"/>
        <color rgb="FF000000"/>
        <rFont val="Arial"/>
        <family val="2"/>
      </rPr>
      <t>(in billions)</t>
    </r>
  </si>
  <si>
    <r>
      <t xml:space="preserve">JP Morgan G7 Volatility Index - daily average </t>
    </r>
    <r>
      <rPr>
        <i/>
        <sz val="9"/>
        <color rgb="FF000000"/>
        <rFont val="Arial"/>
        <family val="2"/>
      </rPr>
      <t>(h)</t>
    </r>
  </si>
  <si>
    <t>Note: See pages 10 through 12 for businesses results.</t>
  </si>
  <si>
    <r>
      <rPr>
        <i/>
        <sz val="8"/>
        <color rgb="FF000000"/>
        <rFont val="Arial"/>
        <family val="2"/>
      </rPr>
      <t xml:space="preserve">(c) </t>
    </r>
    <r>
      <rPr>
        <sz val="8"/>
        <color rgb="FF000000"/>
        <rFont val="Arial"/>
        <family val="2"/>
      </rPr>
      <t>Includes the AUC/A of CIBC Mellon Global Securities Services Company ("CIBC Mellon"), a joint venture with the Canadian Imperial Bank of Commerce, of $1.2 trillion at March 31, 2014, June 30, 2014 and Sept. 30, 2014, $1.1 trillion at Dec. 31, 2014, March 31, 2015, and June 30, 2015, $1.0 trillion at Sept. 30, 2015 and Dec. 31, 2015, and $1.1 trillion at March 31, 2016.</t>
    </r>
  </si>
  <si>
    <r>
      <rPr>
        <i/>
        <sz val="8"/>
        <color rgb="FF000000"/>
        <rFont val="Arial"/>
        <family val="2"/>
      </rPr>
      <t xml:space="preserve">(d)  </t>
    </r>
    <r>
      <rPr>
        <sz val="8"/>
        <color rgb="FF000000"/>
        <rFont val="Arial"/>
        <family val="2"/>
      </rPr>
      <t>Includes the AUC/A of CIBC Mellon Global Securities Services Company ("CIBC Mellon"), a joint venture with the Canadian Imperial Bank of Commerce, of $1.2 trillion at March 31, 2014, June 30, 2014 and Sept. 30, 2014, $1.1 trillion at Dec. 31, 2014, March 31, 2015, and June 30, 2015, $1.0 trillion at Sept. 30, 2015 and Dec. 31, 2015, and $1.1 trillion at March 31, 2016.</t>
    </r>
  </si>
  <si>
    <t>Assets of consolidated investment funds</t>
  </si>
  <si>
    <t>Liabilities and obligations of consolidated investment funds</t>
  </si>
  <si>
    <r>
      <t>Assets of consolidated investment funds</t>
    </r>
    <r>
      <rPr>
        <i/>
        <sz val="8"/>
        <color rgb="FF000000"/>
        <rFont val="Arial"/>
        <family val="2"/>
      </rPr>
      <t xml:space="preserve"> (a)</t>
    </r>
  </si>
  <si>
    <r>
      <t xml:space="preserve">Liabilities and obligations of consolidated investment funds </t>
    </r>
    <r>
      <rPr>
        <i/>
        <sz val="8"/>
        <color rgb="FF000000"/>
        <rFont val="Arial"/>
        <family val="2"/>
      </rPr>
      <t>(a)</t>
    </r>
  </si>
  <si>
    <t>Securities:</t>
  </si>
  <si>
    <t xml:space="preserve">  British pound - average rate</t>
  </si>
  <si>
    <t xml:space="preserve">  Euro - average rate</t>
  </si>
  <si>
    <t>Staff</t>
  </si>
  <si>
    <t>In the first quarter of 2016, results of credit-related activities were reclassified from the Other segment to the Investment Services segment.  Also, concurrent with this reclassification, the provision for credit losses associated with the respective credit portfolios is now reflected in each business segment.  All prior periods have been restated.</t>
  </si>
  <si>
    <r>
      <rPr>
        <i/>
        <sz val="8"/>
        <color rgb="FF000000"/>
        <rFont val="Arial"/>
        <family val="2"/>
      </rPr>
      <t>(b)</t>
    </r>
    <r>
      <rPr>
        <sz val="8"/>
        <color rgb="FF000000"/>
        <rFont val="Arial"/>
        <family val="2"/>
      </rPr>
      <t xml:space="preserve"> In the first quarter of 2014, prior periods were restated to reflect the retrospective application of adopting new accounting guidance related to our investments in qualified affordable housing projects (ASU 2014-01). </t>
    </r>
  </si>
  <si>
    <r>
      <rPr>
        <i/>
        <sz val="8"/>
        <color rgb="FF000000"/>
        <rFont val="Arial"/>
        <family val="2"/>
      </rPr>
      <t>(f)</t>
    </r>
    <r>
      <rPr>
        <sz val="8"/>
        <color rgb="FF000000"/>
        <rFont val="Arial"/>
        <family val="2"/>
      </rPr>
      <t xml:space="preserve"> Includes fee revenue, net interest revenue and (loss) income from consolidated investment management funds, net of net loss (income) attributable to noncontrolling interests.</t>
    </r>
  </si>
  <si>
    <r>
      <t xml:space="preserve">Assets under custody and/or administration at period-end (in trillions) </t>
    </r>
    <r>
      <rPr>
        <i/>
        <sz val="9"/>
        <color rgb="FF000000"/>
        <rFont val="Arial"/>
        <family val="2"/>
      </rPr>
      <t>(d)</t>
    </r>
  </si>
  <si>
    <r>
      <t xml:space="preserve">  British pound </t>
    </r>
    <r>
      <rPr>
        <i/>
        <sz val="9"/>
        <color rgb="FF000000"/>
        <rFont val="Arial"/>
        <family val="2"/>
      </rPr>
      <t>(f)</t>
    </r>
  </si>
  <si>
    <r>
      <t xml:space="preserve">  Euro </t>
    </r>
    <r>
      <rPr>
        <i/>
        <sz val="9"/>
        <color rgb="FF000000"/>
        <rFont val="Arial"/>
        <family val="2"/>
      </rPr>
      <t>(f)</t>
    </r>
  </si>
  <si>
    <r>
      <rPr>
        <i/>
        <sz val="8"/>
        <color rgb="FF000000"/>
        <rFont val="Arial"/>
        <family val="2"/>
      </rPr>
      <t xml:space="preserve">(a)  </t>
    </r>
    <r>
      <rPr>
        <sz val="8"/>
        <color rgb="FF000000"/>
        <rFont val="Arial"/>
        <family val="2"/>
      </rPr>
      <t>Excludes securities lending cash management assets and assets managed in the Investment Services business.  In the third quarter of 2015, prior period AUM was restated to reflect the reclassification of Meriten from the Investment Management business to the Other segment.</t>
    </r>
  </si>
  <si>
    <r>
      <rPr>
        <i/>
        <sz val="8"/>
        <color rgb="FF000000"/>
        <rFont val="Arial"/>
        <family val="2"/>
      </rPr>
      <t xml:space="preserve">(c) </t>
    </r>
    <r>
      <rPr>
        <sz val="8"/>
        <color rgb="FF000000"/>
        <rFont val="Arial"/>
        <family val="2"/>
      </rPr>
      <t>Excludes securities lending cash management assets and assets managed in the Investment Services business.  Also excludes assets under management related to Newton's private client business that was sold in September 2013.  In the third quarter of 2015, prior period AUM was restated to reflect the reclassification of Meriten from the Investment Management business to the Other segment.</t>
    </r>
  </si>
  <si>
    <r>
      <rPr>
        <i/>
        <sz val="8"/>
        <color rgb="FF000000"/>
        <rFont val="Arial"/>
        <family val="2"/>
      </rPr>
      <t>(e)</t>
    </r>
    <r>
      <rPr>
        <sz val="8"/>
        <color rgb="FF000000"/>
        <rFont val="Arial"/>
        <family val="2"/>
      </rPr>
      <t xml:space="preserve"> Non-GAAP excludes gain (loss) related to an equity investment, net (loss) income attributable to noncontrolling interests of consolidated investment management funds, the gains on the sales of our investment in Wing Hang Bank and the One Wall Street building, M&amp;I, litigation and restructuring charges (recoveries), the impairment charge related to a prior court decision, a charge (recovery) related to investment management funds, net of incentives, amortization of intangible assets, and the benefit primarily related to a tax carryback claim, if applicable.  See "Supplemental information - Explanation of GAAP and Non-GAAP financial measures" beginning on page 25 of the Quarterly Earnings Release dated April 21, 2016, for the first quarter of 2016 (the "Quarterly Earnings Release"), furnished as an exhibit to the Current Report on Form 8-K to which these Quarterly Financial Trends are furnished as an exhibit.</t>
    </r>
  </si>
  <si>
    <r>
      <rPr>
        <i/>
        <sz val="8"/>
        <color rgb="FF000000"/>
        <rFont val="Arial"/>
        <family val="2"/>
      </rPr>
      <t>(a)</t>
    </r>
    <r>
      <rPr>
        <sz val="8"/>
        <color rgb="FF000000"/>
        <rFont val="Arial"/>
        <family val="2"/>
      </rPr>
      <t xml:space="preserve">  Total fee and other revenue includes the impact of the consolidated investment management funds, net of non-controlling interests.  See "Supplemental information - Explanation of GAAP and Non-GAAP financial measures" beginning on page 25 of the Quarterly Earnings Release for the reconciliation of Non-GAAP measures.  Additionally, other revenue includes asset servicing, treasury services, foreign exchange and other trading revenue and investment and other income.</t>
    </r>
  </si>
  <si>
    <r>
      <rPr>
        <i/>
        <sz val="8"/>
        <color rgb="FF000000"/>
        <rFont val="Arial"/>
        <family val="2"/>
      </rPr>
      <t>(d)</t>
    </r>
    <r>
      <rPr>
        <sz val="8"/>
        <color rgb="FF000000"/>
        <rFont val="Arial"/>
        <family val="2"/>
      </rPr>
      <t xml:space="preserve">  Excludes the net negative impact of money market fee waivers, amortization of intangible assets, provision for credit losses and the charge (recovery) related to investment management funds net of incentives, and is net of distribution and servicing expense.  See "Supplemental information - Explanation of GAAP and Non-GAAP financial measures" beginning on page 25 of the Quarterly Earnings Release for the reconciliation of Non-GAAP measures.</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</si>
  <si>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on behalf of CIBC Mellon clients, which totaled $66 billion at March 31, 2014, $64 billion at June 30, 2014, $65 billion at Sept. 30, 2014 and Dec. 31, 2014, $69 billion at March 31, 2015, $68 billion at June 30, 2015, $61 billion at Sept. 30, 2015, $55 billion at Dec. 31, 2015, and $56 billion at March 31, 2016.</t>
    </r>
  </si>
  <si>
    <r>
      <rPr>
        <i/>
        <sz val="8"/>
        <color rgb="FF000000"/>
        <rFont val="Arial"/>
        <family val="2"/>
      </rPr>
      <t xml:space="preserve">(e)  </t>
    </r>
    <r>
      <rPr>
        <sz val="8"/>
        <color rgb="FF000000"/>
        <rFont val="Arial"/>
        <family val="2"/>
      </rPr>
      <t>Represents the total amount of securities on loan managed by the Investment Services business.  Excludes securities for which BNY Mellon acts as agent, on behalf of CIBC Mellon clients, which totaled $66 billion at March 31, 2014, $64 billion at June 30, 2014, $65 billion at Sept. 30, 2014 and Dec. 31, 2014, $69 billion at March 31, 2015, $68 billion at June 30, 2015, $61 billion at Sept. 30, 2015, $55 billion at Dec. 31, 2015, and $56 billion at March 31, 2016.</t>
    </r>
  </si>
  <si>
    <r>
      <rPr>
        <i/>
        <sz val="8"/>
        <color rgb="FF000000"/>
        <rFont val="Arial"/>
        <family val="2"/>
      </rPr>
      <t>(b)</t>
    </r>
    <r>
      <rPr>
        <sz val="8"/>
        <color rgb="FF000000"/>
        <rFont val="Arial"/>
        <family val="2"/>
      </rPr>
      <t xml:space="preserve">  Excludes securities lending cash management assets and assets managed in the Investment Services business.  In the third quarter of 2015, prior period AUM was restated to reflect the reclassification of Meriten from the Investment Management business to the Other segment.</t>
    </r>
  </si>
  <si>
    <r>
      <rPr>
        <i/>
        <sz val="8"/>
        <color rgb="FF000000"/>
        <rFont val="Arial"/>
        <family val="2"/>
      </rPr>
      <t>(d)</t>
    </r>
    <r>
      <rPr>
        <sz val="8"/>
        <color rgb="FF000000"/>
        <rFont val="Arial"/>
        <family val="2"/>
      </rPr>
      <t xml:space="preserve"> The second quarter of 2014 includes a $0.14 charge related to severance and certain investment management funds.  The third quarter of 2014 includes a $0.27 gain related to the sale of an investment in Wing Hang Bank, $0.18 related to a gain on the sale of the One Wall Street building and a $0.16 charge related to litigation and restructuring. The fourth quarter of 2014 includes a $0.13 benefit primarily related to a tax carryback claim, and a $0.53 charge related to litigation and restructuring. The second quarter of 2015 includes a $0.03 charge related to litigation and restructuring. The fourth quarter of 2015 includes an $0.11 charge for the impairment charge related to a recent court decision, litigation and restructuring charges.  The first quarter of 2016 includes a $0.01 charge related to litigation and restructuring.</t>
    </r>
  </si>
  <si>
    <t>Total long-term active inflows (outflows)</t>
  </si>
  <si>
    <t>Income before taxes (ex. provision for credit losses, intangible amortization and the charge (recovery) related to investment management funds, net of incentives)</t>
  </si>
  <si>
    <t>Income before taxes (ex. provison for credit losses and intangible amortization)</t>
  </si>
  <si>
    <t>Adjusted pre-tax operating margin (ex. provision for credit losses and intangible amortization)</t>
  </si>
  <si>
    <t>Income (loss) before taxes (ex. provision for credit losses and intangible amortization)</t>
  </si>
  <si>
    <t>Noninterest expense (ex. amortization of intangible assets, M&amp;I and restructuring (recoveries) charges)</t>
  </si>
  <si>
    <r>
      <t xml:space="preserve">Income (loss) before taxes (ex. amortization of intangible assets, M&amp;I and restructuring (recoveries) charges) </t>
    </r>
    <r>
      <rPr>
        <i/>
        <sz val="9"/>
        <color rgb="FF000000"/>
        <rFont val="Arial"/>
        <family val="2"/>
      </rPr>
      <t>(a)</t>
    </r>
  </si>
  <si>
    <t xml:space="preserve">M&amp;I and restructuring (recoveries) charges </t>
  </si>
  <si>
    <r>
      <rPr>
        <i/>
        <sz val="8"/>
        <color rgb="FF000000"/>
        <rFont val="Arial"/>
        <family val="2"/>
      </rPr>
      <t>(a)</t>
    </r>
    <r>
      <rPr>
        <sz val="8"/>
        <color rgb="FF000000"/>
        <rFont val="Arial"/>
        <family val="2"/>
      </rPr>
      <t xml:space="preserve"> In the first quarter of 2014, prior periods were restated to reflect the retrospective application of adopting new accounting guidance related to our investments in qualified affordable housing projects (ASU 2014-01).</t>
    </r>
  </si>
  <si>
    <t>Beginning in the first quarter of 2016, we revised the net interest revenue for our business to reflect adjustments to our transfer pricing methodology to better reflect the value of certain deposits.  This change did not impact the consolidated results.</t>
  </si>
  <si>
    <t>Beginning in the first quarter of 2016, we refined the expense allocation process for indirect expenses to simplify the expenses recorded in the Other segment to include only expenses not directly attributable to the Investment Management and Investment Services operations.  This change did not impact the consolidated results.</t>
  </si>
  <si>
    <t>Total noninterest expense excluding amortization of intangible assets and M&amp;I, litigation and restructuring charges (recoveries), and the charge (recovery) related to investment management funds, net of incentives - Non-GAAP</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</si>
</sst>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quot;$&quot;* #,##0_);_(&quot;$&quot;* \(#,##0\);_(&quot;$&quot;* &quot;-&quot;_);_(@_)"/>
    <numFmt numFmtId="41" formatCode="_(* #,##0_);_(* \(#,##0\);_(* &quot;-&quot;_);_(@_)"/>
    <numFmt numFmtId="44" formatCode="_(&quot;$&quot;* #,##0.00_);_(&quot;$&quot;* \(#,##0.00\);_(&quot;$&quot;* &quot;-&quot;??_);_(@_)"/>
    <numFmt numFmtId="164" formatCode="_(#,##0_);_(\(#,##0\);_(&quot;—&quot;_);_(@_)"/>
    <numFmt numFmtId="165" formatCode="_(#,##0_)_%;_(\(#,##0\)_%;_(&quot;—&quot;_);_(@_)"/>
    <numFmt numFmtId="166" formatCode="_(&quot;$&quot;* #,##0_)_%;_(&quot;$&quot;* \(#,##0\)_%;_(&quot;$&quot;* &quot;—&quot;_);_(@_)"/>
    <numFmt numFmtId="167" formatCode="_(&quot;$&quot;* #,##0.00_)_%;_(&quot;$&quot;* \(#,##0.00\)_%;_(&quot;$&quot;* &quot;—&quot;_);_(@_)"/>
    <numFmt numFmtId="168" formatCode="#,##0_)%;\(#,##0\)%;&quot;—&quot;\%;_(@_)"/>
    <numFmt numFmtId="169" formatCode="#,##0.0_)%;\(#,##0.0\)%;&quot;—&quot;\%;_(@_)"/>
    <numFmt numFmtId="170" formatCode="_(0_);_(\(0\);_(&quot;—&quot;_);_(@_)"/>
    <numFmt numFmtId="171" formatCode="#,##0.00_)%;\(#,##0.00\)%;&quot;—&quot;\%;_(@_)"/>
    <numFmt numFmtId="172" formatCode="_(&quot;$&quot;* #,##0.0_)_%;_(&quot;$&quot;* \(#,##0.0\)_%;_(&quot;$&quot;* &quot;—&quot;_);_(@_)"/>
    <numFmt numFmtId="173" formatCode="_(0_)_%;_(\(0\)_%;_(&quot;—&quot;_);_(@_)"/>
    <numFmt numFmtId="174" formatCode="_(#,##0.00_)_%;_(\(#,##0.00\)_%;_(&quot;—&quot;_);_(@_)"/>
    <numFmt numFmtId="175" formatCode="&quot;$&quot;#,##0.00;\-&quot;$&quot;#,##0.00;&quot;$&quot;0.00;_(@_)"/>
    <numFmt numFmtId="176" formatCode="_(#,##0.0_)_%;_(\(#,##0.0\)_%;_(&quot;—&quot;_);_(@_)"/>
    <numFmt numFmtId="177" formatCode="mmmm\ d\,\ yyyy"/>
    <numFmt numFmtId="178" formatCode="_(&quot;$&quot;* #,##0.0_);_(&quot;$&quot;* \(#,##0.0\);_(&quot;$&quot;* &quot;-&quot;_);_(@_)"/>
  </numFmts>
  <fonts count="26" x14ac:knownFonts="1">
    <font>
      <sz val="10"/>
      <color rgb="FF000000"/>
      <name val="Times New Roman"/>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0"/>
      <color rgb="FF000000"/>
      <name val="Arial"/>
      <family val="2"/>
    </font>
    <font>
      <sz val="14"/>
      <color rgb="FF000000"/>
      <name val="Arial"/>
      <family val="2"/>
    </font>
    <font>
      <b/>
      <sz val="14"/>
      <color rgb="FF000000"/>
      <name val="Arial"/>
      <family val="2"/>
    </font>
    <font>
      <sz val="14"/>
      <color rgb="FF000000"/>
      <name val="Arial"/>
      <family val="2"/>
    </font>
    <font>
      <b/>
      <sz val="8"/>
      <color rgb="FF000000"/>
      <name val="Arial"/>
      <family val="2"/>
    </font>
    <font>
      <sz val="8"/>
      <color rgb="FF000000"/>
      <name val="Arial"/>
      <family val="2"/>
    </font>
    <font>
      <sz val="10"/>
      <color rgb="FF000000"/>
      <name val="Arial"/>
      <family val="2"/>
    </font>
    <font>
      <i/>
      <sz val="8"/>
      <color rgb="FF000000"/>
      <name val="Arial"/>
      <family val="2"/>
    </font>
    <font>
      <b/>
      <sz val="9"/>
      <color rgb="FF000000"/>
      <name val="Arial"/>
      <family val="2"/>
    </font>
    <font>
      <b/>
      <sz val="10"/>
      <color rgb="FF000000"/>
      <name val="Arial"/>
      <family val="2"/>
    </font>
    <font>
      <sz val="9"/>
      <color rgb="FF000000"/>
      <name val="Arial"/>
      <family val="2"/>
    </font>
    <font>
      <sz val="8.5"/>
      <color rgb="FF000000"/>
      <name val="Arial"/>
      <family val="2"/>
    </font>
    <font>
      <i/>
      <sz val="8.5"/>
      <color rgb="FF000000"/>
      <name val="Arial"/>
      <family val="2"/>
    </font>
    <font>
      <b/>
      <i/>
      <sz val="8"/>
      <color rgb="FF000000"/>
      <name val="Arial"/>
      <family val="2"/>
    </font>
    <font>
      <i/>
      <sz val="9"/>
      <color rgb="FF000000"/>
      <name val="Arial"/>
      <family val="2"/>
    </font>
    <font>
      <b/>
      <i/>
      <sz val="9"/>
      <color rgb="FF000000"/>
      <name val="Arial"/>
      <family val="2"/>
    </font>
    <font>
      <b/>
      <u/>
      <sz val="9"/>
      <color rgb="FF000000"/>
      <name val="Arial"/>
      <family val="2"/>
    </font>
    <font>
      <vertAlign val="superscript"/>
      <sz val="9"/>
      <color rgb="FF000000"/>
      <name val="Arial"/>
      <family val="2"/>
    </font>
    <font>
      <u/>
      <sz val="9"/>
      <color rgb="FF000000"/>
      <name val="Arial"/>
      <family val="2"/>
    </font>
    <font>
      <sz val="48"/>
      <color rgb="FF000000"/>
      <name val="Arial"/>
      <family val="2"/>
    </font>
    <font>
      <u/>
      <sz val="8"/>
      <color rgb="FF000000"/>
      <name val="Arial"/>
      <family val="2"/>
    </font>
  </fonts>
  <fills count="4">
    <fill>
      <patternFill patternType="none"/>
    </fill>
    <fill>
      <patternFill patternType="gray125"/>
    </fill>
    <fill>
      <patternFill patternType="solid">
        <fgColor rgb="FFFFFF00"/>
      </patternFill>
    </fill>
    <fill>
      <patternFill patternType="solid">
        <fgColor theme="0"/>
        <bgColor indexed="64"/>
      </patternFill>
    </fill>
  </fills>
  <borders count="11">
    <border>
      <left/>
      <right/>
      <top/>
      <bottom/>
      <diagonal/>
    </border>
    <border>
      <left/>
      <right/>
      <top/>
      <bottom style="thin">
        <color auto="1"/>
      </bottom>
      <diagonal/>
    </border>
    <border>
      <left/>
      <right/>
      <top style="thin">
        <color auto="1"/>
      </top>
      <bottom style="thin">
        <color auto="1"/>
      </bottom>
      <diagonal/>
    </border>
    <border>
      <left/>
      <right/>
      <top/>
      <bottom style="double">
        <color auto="1"/>
      </bottom>
      <diagonal/>
    </border>
    <border>
      <left/>
      <right/>
      <top style="thin">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auto="1"/>
      </left>
      <right style="thin">
        <color auto="1"/>
      </right>
      <top/>
      <bottom/>
      <diagonal/>
    </border>
  </borders>
  <cellStyleXfs count="1">
    <xf numFmtId="0" fontId="0" fillId="0" borderId="0"/>
  </cellStyleXfs>
  <cellXfs count="286">
    <xf numFmtId="0" fontId="0" fillId="0" borderId="0" xfId="0" applyAlignment="1">
      <alignment wrapText="1"/>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center"/>
    </xf>
    <xf numFmtId="0" fontId="4" fillId="0" borderId="0" xfId="0" applyFont="1" applyAlignment="1">
      <alignment wrapText="1"/>
    </xf>
    <xf numFmtId="0" fontId="6" fillId="0" borderId="0" xfId="0" applyFont="1" applyAlignment="1">
      <alignment horizontal="left"/>
    </xf>
    <xf numFmtId="0" fontId="7" fillId="0" borderId="0" xfId="0" applyFont="1" applyAlignment="1">
      <alignment wrapText="1"/>
    </xf>
    <xf numFmtId="0" fontId="7" fillId="0" borderId="0" xfId="0" applyFont="1" applyAlignment="1">
      <alignment horizontal="center" wrapText="1"/>
    </xf>
    <xf numFmtId="0" fontId="6" fillId="0" borderId="0" xfId="0" applyFont="1" applyAlignment="1">
      <alignment wrapText="1"/>
    </xf>
    <xf numFmtId="164" fontId="8" fillId="0" borderId="0" xfId="0" applyNumberFormat="1" applyFont="1" applyAlignment="1">
      <alignment horizontal="center"/>
    </xf>
    <xf numFmtId="0" fontId="9" fillId="0" borderId="0" xfId="0" applyFont="1" applyAlignment="1">
      <alignment wrapText="1"/>
    </xf>
    <xf numFmtId="0" fontId="10" fillId="0" borderId="0" xfId="0" applyFont="1" applyAlignment="1">
      <alignment horizontal="left"/>
    </xf>
    <xf numFmtId="0" fontId="11" fillId="0" borderId="0" xfId="0" applyFont="1" applyAlignment="1">
      <alignment wrapText="1"/>
    </xf>
    <xf numFmtId="0" fontId="10" fillId="0" borderId="1" xfId="0" applyFont="1" applyBorder="1" applyAlignment="1">
      <alignment horizontal="center"/>
    </xf>
    <xf numFmtId="0" fontId="10" fillId="0" borderId="1" xfId="0" applyFont="1" applyBorder="1" applyAlignment="1">
      <alignment horizontal="center" wrapText="1"/>
    </xf>
    <xf numFmtId="0" fontId="10" fillId="0" borderId="0" xfId="0" applyFont="1" applyAlignment="1">
      <alignment horizontal="center"/>
    </xf>
    <xf numFmtId="0" fontId="10" fillId="0" borderId="0" xfId="0" applyFont="1" applyAlignment="1">
      <alignment wrapText="1"/>
    </xf>
    <xf numFmtId="165" fontId="10" fillId="0" borderId="0" xfId="0" applyNumberFormat="1" applyFont="1" applyAlignment="1">
      <alignment horizontal="left"/>
    </xf>
    <xf numFmtId="166" fontId="10" fillId="0" borderId="0" xfId="0" applyNumberFormat="1" applyFont="1" applyAlignment="1"/>
    <xf numFmtId="166" fontId="10" fillId="0" borderId="0" xfId="0" applyNumberFormat="1" applyFont="1" applyAlignment="1">
      <alignment horizontal="left"/>
    </xf>
    <xf numFmtId="165" fontId="10" fillId="0" borderId="0" xfId="0" applyNumberFormat="1" applyFont="1" applyAlignment="1"/>
    <xf numFmtId="164" fontId="10" fillId="0" borderId="0" xfId="0" applyNumberFormat="1" applyFont="1" applyAlignment="1"/>
    <xf numFmtId="165" fontId="10" fillId="0" borderId="1" xfId="0" applyNumberFormat="1" applyFont="1" applyBorder="1" applyAlignment="1"/>
    <xf numFmtId="164" fontId="10" fillId="0" borderId="1" xfId="0" applyNumberFormat="1" applyFont="1" applyBorder="1" applyAlignment="1"/>
    <xf numFmtId="166" fontId="10" fillId="0" borderId="3" xfId="0" applyNumberFormat="1" applyFont="1" applyBorder="1" applyAlignment="1"/>
    <xf numFmtId="167" fontId="10" fillId="0" borderId="0" xfId="0" applyNumberFormat="1" applyFont="1" applyAlignment="1"/>
    <xf numFmtId="167" fontId="10" fillId="0" borderId="0" xfId="0" applyNumberFormat="1" applyFont="1" applyAlignment="1">
      <alignment horizontal="left"/>
    </xf>
    <xf numFmtId="168" fontId="10" fillId="0" borderId="0" xfId="0" applyNumberFormat="1" applyFont="1" applyAlignment="1"/>
    <xf numFmtId="168" fontId="10" fillId="0" borderId="0" xfId="0" applyNumberFormat="1" applyFont="1" applyAlignment="1">
      <alignment horizontal="left"/>
    </xf>
    <xf numFmtId="169" fontId="10" fillId="0" borderId="0" xfId="0" applyNumberFormat="1" applyFont="1" applyAlignment="1"/>
    <xf numFmtId="169" fontId="10" fillId="0" borderId="0" xfId="0" applyNumberFormat="1" applyFont="1" applyAlignment="1">
      <alignment horizontal="left"/>
    </xf>
    <xf numFmtId="0" fontId="10" fillId="0" borderId="0" xfId="0" applyFont="1" applyAlignment="1">
      <alignment horizontal="left" vertical="top"/>
    </xf>
    <xf numFmtId="0" fontId="11" fillId="0" borderId="0" xfId="0" applyFont="1" applyAlignment="1">
      <alignment wrapText="1"/>
    </xf>
    <xf numFmtId="0" fontId="10" fillId="0" borderId="0" xfId="0" applyFont="1" applyAlignment="1">
      <alignment horizontal="left"/>
    </xf>
    <xf numFmtId="0" fontId="13" fillId="0" borderId="0" xfId="0" applyFont="1" applyAlignment="1">
      <alignment wrapText="1"/>
    </xf>
    <xf numFmtId="177" fontId="14" fillId="0" borderId="0" xfId="0" applyNumberFormat="1" applyFont="1" applyAlignment="1">
      <alignment horizontal="left"/>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wrapText="1"/>
    </xf>
    <xf numFmtId="0" fontId="15" fillId="0" borderId="0" xfId="0" applyFont="1" applyAlignment="1">
      <alignment horizontal="left" indent="1"/>
    </xf>
    <xf numFmtId="0" fontId="15" fillId="0" borderId="0" xfId="0" applyFont="1" applyAlignment="1">
      <alignment wrapText="1" indent="1"/>
    </xf>
    <xf numFmtId="0" fontId="11" fillId="0" borderId="0" xfId="0" applyFont="1" applyAlignment="1">
      <alignment horizontal="left"/>
    </xf>
    <xf numFmtId="164" fontId="11" fillId="0" borderId="0" xfId="0" applyNumberFormat="1" applyFont="1" applyAlignment="1">
      <alignment horizontal="left"/>
    </xf>
    <xf numFmtId="171" fontId="11" fillId="0" borderId="0" xfId="0" applyNumberFormat="1" applyFont="1" applyAlignment="1">
      <alignment horizontal="left"/>
    </xf>
    <xf numFmtId="0" fontId="14" fillId="0" borderId="0" xfId="0" applyFont="1" applyAlignment="1">
      <alignment wrapText="1"/>
    </xf>
    <xf numFmtId="0" fontId="16" fillId="0" borderId="0" xfId="0" applyFont="1" applyAlignment="1">
      <alignment horizontal="left"/>
    </xf>
    <xf numFmtId="164" fontId="16" fillId="0" borderId="0" xfId="0" applyNumberFormat="1" applyFont="1" applyAlignment="1">
      <alignment horizontal="left"/>
    </xf>
    <xf numFmtId="0" fontId="14" fillId="0" borderId="0" xfId="0" applyFont="1" applyAlignment="1">
      <alignment horizontal="left"/>
    </xf>
    <xf numFmtId="0" fontId="9" fillId="0" borderId="0" xfId="0" applyFont="1" applyAlignment="1">
      <alignment horizontal="left"/>
    </xf>
    <xf numFmtId="0" fontId="10" fillId="0" borderId="0" xfId="0" applyFont="1" applyAlignment="1">
      <alignment horizontal="center" wrapText="1"/>
    </xf>
    <xf numFmtId="171" fontId="10" fillId="0" borderId="0" xfId="0" applyNumberFormat="1" applyFont="1" applyAlignment="1"/>
    <xf numFmtId="171" fontId="10" fillId="0" borderId="0" xfId="0" applyNumberFormat="1" applyFont="1" applyAlignment="1">
      <alignment horizontal="left"/>
    </xf>
    <xf numFmtId="164" fontId="10" fillId="0" borderId="0" xfId="0" applyNumberFormat="1" applyFont="1" applyAlignment="1">
      <alignment horizontal="left"/>
    </xf>
    <xf numFmtId="164" fontId="10" fillId="0" borderId="6" xfId="0" applyNumberFormat="1" applyFont="1" applyBorder="1" applyAlignment="1"/>
    <xf numFmtId="164" fontId="10" fillId="0" borderId="2" xfId="0" applyNumberFormat="1" applyFont="1" applyBorder="1" applyAlignment="1"/>
    <xf numFmtId="0" fontId="10" fillId="0" borderId="2" xfId="0" applyFont="1" applyBorder="1" applyAlignment="1">
      <alignment horizontal="left"/>
    </xf>
    <xf numFmtId="0" fontId="10" fillId="0" borderId="7" xfId="0" applyFont="1" applyBorder="1" applyAlignment="1">
      <alignment horizontal="left"/>
    </xf>
    <xf numFmtId="0" fontId="11" fillId="0" borderId="2" xfId="0" applyFont="1" applyBorder="1" applyAlignment="1">
      <alignment horizontal="left"/>
    </xf>
    <xf numFmtId="166" fontId="10" fillId="0" borderId="2" xfId="0" applyNumberFormat="1" applyFont="1" applyBorder="1" applyAlignment="1">
      <alignment horizontal="left"/>
    </xf>
    <xf numFmtId="171" fontId="10" fillId="0" borderId="7" xfId="0" applyNumberFormat="1" applyFont="1" applyBorder="1" applyAlignment="1">
      <alignment horizontal="left"/>
    </xf>
    <xf numFmtId="171" fontId="10" fillId="0" borderId="2" xfId="0" applyNumberFormat="1" applyFont="1" applyBorder="1" applyAlignment="1">
      <alignment horizontal="left"/>
    </xf>
    <xf numFmtId="171" fontId="11" fillId="0" borderId="2" xfId="0" applyNumberFormat="1" applyFont="1" applyBorder="1" applyAlignment="1">
      <alignment horizontal="left"/>
    </xf>
    <xf numFmtId="0" fontId="12" fillId="0" borderId="0" xfId="0" applyFont="1" applyAlignment="1">
      <alignment horizontal="left"/>
    </xf>
    <xf numFmtId="0" fontId="9" fillId="0" borderId="1" xfId="0" applyFont="1" applyBorder="1" applyAlignment="1">
      <alignment horizontal="center"/>
    </xf>
    <xf numFmtId="0" fontId="14" fillId="0" borderId="1" xfId="0" applyFont="1" applyBorder="1" applyAlignment="1">
      <alignment horizontal="left"/>
    </xf>
    <xf numFmtId="0" fontId="18" fillId="0" borderId="1" xfId="0" applyFont="1" applyBorder="1" applyAlignment="1">
      <alignment wrapText="1"/>
    </xf>
    <xf numFmtId="0" fontId="9" fillId="0" borderId="1" xfId="0" applyFont="1" applyBorder="1" applyAlignment="1">
      <alignment horizontal="center" wrapText="1"/>
    </xf>
    <xf numFmtId="0" fontId="9" fillId="0" borderId="0" xfId="0" applyFont="1" applyAlignment="1">
      <alignment horizontal="center"/>
    </xf>
    <xf numFmtId="0" fontId="9" fillId="0" borderId="2" xfId="0" applyFont="1" applyBorder="1" applyAlignment="1">
      <alignment horizontal="center" wrapText="1"/>
    </xf>
    <xf numFmtId="0" fontId="13" fillId="0" borderId="1" xfId="0" applyFont="1" applyBorder="1" applyAlignment="1">
      <alignment horizontal="center"/>
    </xf>
    <xf numFmtId="0" fontId="20" fillId="0" borderId="1" xfId="0" applyFont="1" applyBorder="1" applyAlignment="1">
      <alignment wrapText="1"/>
    </xf>
    <xf numFmtId="0" fontId="13" fillId="0" borderId="1" xfId="0" applyFont="1" applyBorder="1" applyAlignment="1">
      <alignment horizontal="center" wrapText="1"/>
    </xf>
    <xf numFmtId="0" fontId="13" fillId="0" borderId="0" xfId="0" applyFont="1" applyAlignment="1">
      <alignment horizontal="center"/>
    </xf>
    <xf numFmtId="0" fontId="13" fillId="0" borderId="2" xfId="0" applyFont="1" applyBorder="1" applyAlignment="1">
      <alignment horizontal="center" wrapText="1"/>
    </xf>
    <xf numFmtId="165" fontId="15" fillId="0" borderId="0" xfId="0" applyNumberFormat="1" applyFont="1" applyAlignment="1">
      <alignment horizontal="left"/>
    </xf>
    <xf numFmtId="0" fontId="15" fillId="0" borderId="0" xfId="0" applyFont="1" applyAlignment="1">
      <alignment wrapText="1" indent="2"/>
    </xf>
    <xf numFmtId="166" fontId="15" fillId="0" borderId="0" xfId="0" applyNumberFormat="1" applyFont="1" applyAlignment="1"/>
    <xf numFmtId="166" fontId="15" fillId="0" borderId="0" xfId="0" applyNumberFormat="1" applyFont="1" applyAlignment="1">
      <alignment horizontal="left"/>
    </xf>
    <xf numFmtId="165" fontId="15" fillId="0" borderId="0" xfId="0" applyNumberFormat="1" applyFont="1" applyAlignment="1"/>
    <xf numFmtId="164" fontId="15" fillId="0" borderId="0" xfId="0" applyNumberFormat="1" applyFont="1" applyAlignment="1"/>
    <xf numFmtId="165" fontId="15" fillId="0" borderId="1" xfId="0" applyNumberFormat="1" applyFont="1" applyBorder="1" applyAlignment="1"/>
    <xf numFmtId="164" fontId="15" fillId="0" borderId="1" xfId="0" applyNumberFormat="1" applyFont="1" applyBorder="1" applyAlignment="1"/>
    <xf numFmtId="0" fontId="15" fillId="0" borderId="0" xfId="0" applyFont="1" applyAlignment="1">
      <alignment wrapText="1" indent="3"/>
    </xf>
    <xf numFmtId="167" fontId="15" fillId="0" borderId="0" xfId="0" applyNumberFormat="1" applyFont="1" applyAlignment="1"/>
    <xf numFmtId="167" fontId="15" fillId="0" borderId="0" xfId="0" applyNumberFormat="1" applyFont="1" applyAlignment="1">
      <alignment horizontal="left"/>
    </xf>
    <xf numFmtId="168" fontId="15" fillId="0" borderId="0" xfId="0" applyNumberFormat="1" applyFont="1" applyAlignment="1"/>
    <xf numFmtId="168" fontId="15" fillId="0" borderId="0" xfId="0" applyNumberFormat="1" applyFont="1" applyAlignment="1">
      <alignment horizontal="left"/>
    </xf>
    <xf numFmtId="0" fontId="15" fillId="0" borderId="0" xfId="0" applyFont="1" applyAlignment="1">
      <alignment wrapText="1" indent="5"/>
    </xf>
    <xf numFmtId="169" fontId="15" fillId="0" borderId="0" xfId="0" applyNumberFormat="1" applyFont="1" applyAlignment="1"/>
    <xf numFmtId="169" fontId="15" fillId="0" borderId="0" xfId="0" applyNumberFormat="1" applyFont="1" applyAlignment="1">
      <alignment horizontal="left"/>
    </xf>
    <xf numFmtId="0" fontId="15" fillId="0" borderId="0" xfId="0" applyFont="1" applyAlignment="1">
      <alignment horizontal="center"/>
    </xf>
    <xf numFmtId="164" fontId="15" fillId="0" borderId="0" xfId="0" applyNumberFormat="1" applyFont="1" applyAlignment="1">
      <alignment horizontal="left"/>
    </xf>
    <xf numFmtId="164" fontId="10" fillId="0" borderId="0" xfId="0" applyNumberFormat="1" applyFont="1" applyBorder="1" applyAlignment="1"/>
    <xf numFmtId="0" fontId="10" fillId="0" borderId="0" xfId="0" applyFont="1" applyBorder="1" applyAlignment="1">
      <alignment wrapText="1"/>
    </xf>
    <xf numFmtId="0" fontId="10" fillId="0" borderId="0" xfId="0" applyFont="1" applyBorder="1" applyAlignment="1">
      <alignment horizontal="left"/>
    </xf>
    <xf numFmtId="166" fontId="10" fillId="0" borderId="0" xfId="0" applyNumberFormat="1" applyFont="1" applyBorder="1" applyAlignment="1">
      <alignment horizontal="left"/>
    </xf>
    <xf numFmtId="0" fontId="11" fillId="0" borderId="0" xfId="0" applyFont="1" applyBorder="1" applyAlignment="1">
      <alignment wrapText="1"/>
    </xf>
    <xf numFmtId="0" fontId="10" fillId="0" borderId="9" xfId="0" applyFont="1" applyBorder="1" applyAlignment="1">
      <alignment wrapText="1"/>
    </xf>
    <xf numFmtId="171" fontId="10" fillId="0" borderId="0" xfId="0" applyNumberFormat="1" applyFont="1" applyBorder="1" applyAlignment="1">
      <alignment horizontal="left"/>
    </xf>
    <xf numFmtId="171" fontId="11" fillId="0" borderId="0" xfId="0" applyNumberFormat="1" applyFont="1" applyBorder="1" applyAlignment="1">
      <alignment horizontal="left"/>
    </xf>
    <xf numFmtId="0" fontId="9" fillId="0" borderId="6" xfId="0" applyFont="1" applyBorder="1" applyAlignment="1">
      <alignment horizontal="center"/>
    </xf>
    <xf numFmtId="0" fontId="15" fillId="0" borderId="6" xfId="0" applyFont="1" applyBorder="1" applyAlignment="1">
      <alignment horizontal="left"/>
    </xf>
    <xf numFmtId="164" fontId="15" fillId="0" borderId="1" xfId="0" applyNumberFormat="1" applyFont="1" applyBorder="1" applyAlignment="1">
      <alignment horizontal="left"/>
    </xf>
    <xf numFmtId="0" fontId="21" fillId="0" borderId="0" xfId="0" applyFont="1" applyAlignment="1">
      <alignment horizontal="left"/>
    </xf>
    <xf numFmtId="0" fontId="21" fillId="0" borderId="0" xfId="0" applyFont="1" applyAlignment="1">
      <alignment wrapText="1"/>
    </xf>
    <xf numFmtId="0" fontId="19" fillId="0" borderId="0" xfId="0" applyFont="1" applyAlignment="1">
      <alignment horizontal="left"/>
    </xf>
    <xf numFmtId="165" fontId="19" fillId="0" borderId="0" xfId="0" applyNumberFormat="1" applyFont="1" applyAlignment="1">
      <alignment horizontal="left"/>
    </xf>
    <xf numFmtId="165" fontId="15" fillId="0" borderId="1" xfId="0" applyNumberFormat="1" applyFont="1" applyBorder="1" applyAlignment="1">
      <alignment horizontal="left"/>
    </xf>
    <xf numFmtId="166" fontId="15" fillId="0" borderId="6" xfId="0" applyNumberFormat="1" applyFont="1" applyBorder="1" applyAlignment="1"/>
    <xf numFmtId="0" fontId="19" fillId="0" borderId="0" xfId="0" applyFont="1" applyAlignment="1">
      <alignment wrapText="1"/>
    </xf>
    <xf numFmtId="168" fontId="15" fillId="0" borderId="1" xfId="0" applyNumberFormat="1" applyFont="1" applyBorder="1" applyAlignment="1"/>
    <xf numFmtId="168" fontId="15" fillId="0" borderId="1" xfId="0" applyNumberFormat="1" applyFont="1" applyBorder="1" applyAlignment="1">
      <alignment horizontal="left"/>
    </xf>
    <xf numFmtId="168" fontId="15" fillId="0" borderId="6" xfId="0" applyNumberFormat="1" applyFont="1" applyBorder="1" applyAlignment="1"/>
    <xf numFmtId="172" fontId="15" fillId="0" borderId="0" xfId="0" applyNumberFormat="1" applyFont="1" applyAlignment="1"/>
    <xf numFmtId="172" fontId="15" fillId="0" borderId="0" xfId="0" applyNumberFormat="1" applyFont="1" applyAlignment="1">
      <alignment horizontal="left"/>
    </xf>
    <xf numFmtId="173" fontId="15" fillId="0" borderId="0" xfId="0" applyNumberFormat="1" applyFont="1" applyAlignment="1"/>
    <xf numFmtId="173" fontId="15" fillId="0" borderId="0" xfId="0" applyNumberFormat="1" applyFont="1" applyAlignment="1">
      <alignment horizontal="left"/>
    </xf>
    <xf numFmtId="174" fontId="15" fillId="0" borderId="0" xfId="0" applyNumberFormat="1" applyFont="1" applyAlignment="1"/>
    <xf numFmtId="174" fontId="15" fillId="0" borderId="0" xfId="0" applyNumberFormat="1" applyFont="1" applyAlignment="1">
      <alignment horizontal="left"/>
    </xf>
    <xf numFmtId="171" fontId="15" fillId="0" borderId="0" xfId="0" applyNumberFormat="1" applyFont="1" applyAlignment="1"/>
    <xf numFmtId="171" fontId="15" fillId="0" borderId="0" xfId="0" applyNumberFormat="1" applyFont="1" applyAlignment="1">
      <alignment horizontal="left"/>
    </xf>
    <xf numFmtId="175" fontId="15" fillId="0" borderId="0" xfId="0" applyNumberFormat="1" applyFont="1" applyAlignment="1">
      <alignment horizontal="left"/>
    </xf>
    <xf numFmtId="0" fontId="20" fillId="0" borderId="0" xfId="0" applyFont="1" applyAlignment="1">
      <alignment horizontal="left"/>
    </xf>
    <xf numFmtId="164" fontId="13" fillId="0" borderId="0" xfId="0" applyNumberFormat="1" applyFont="1" applyAlignment="1">
      <alignment horizontal="left"/>
    </xf>
    <xf numFmtId="0" fontId="20" fillId="0" borderId="0" xfId="0" applyFont="1" applyAlignment="1">
      <alignment horizontal="center"/>
    </xf>
    <xf numFmtId="0" fontId="13" fillId="0" borderId="1" xfId="0" applyFont="1" applyBorder="1" applyAlignment="1">
      <alignment horizontal="left"/>
    </xf>
    <xf numFmtId="0" fontId="15" fillId="0" borderId="0" xfId="0" applyFont="1" applyAlignment="1">
      <alignment wrapText="1" indent="4"/>
    </xf>
    <xf numFmtId="0" fontId="13" fillId="0" borderId="1" xfId="0" applyFont="1" applyBorder="1" applyAlignment="1">
      <alignment wrapText="1"/>
    </xf>
    <xf numFmtId="164" fontId="15" fillId="0" borderId="6" xfId="0" applyNumberFormat="1" applyFont="1" applyBorder="1" applyAlignment="1"/>
    <xf numFmtId="0" fontId="15" fillId="0" borderId="0" xfId="0" applyFont="1" applyAlignment="1"/>
    <xf numFmtId="0" fontId="13" fillId="0" borderId="6" xfId="0" applyFont="1" applyBorder="1" applyAlignment="1">
      <alignment horizontal="center" wrapText="1"/>
    </xf>
    <xf numFmtId="0" fontId="13" fillId="0" borderId="0" xfId="0" applyFont="1" applyAlignment="1">
      <alignment horizontal="center" wrapText="1"/>
    </xf>
    <xf numFmtId="176" fontId="15" fillId="0" borderId="0" xfId="0" applyNumberFormat="1" applyFont="1" applyAlignment="1"/>
    <xf numFmtId="176" fontId="15" fillId="0" borderId="0" xfId="0" applyNumberFormat="1" applyFont="1" applyAlignment="1">
      <alignment horizontal="left"/>
    </xf>
    <xf numFmtId="0" fontId="13" fillId="0" borderId="6" xfId="0" applyFont="1" applyBorder="1" applyAlignment="1">
      <alignment horizontal="center"/>
    </xf>
    <xf numFmtId="0" fontId="12" fillId="0" borderId="0" xfId="0" applyFont="1" applyAlignment="1">
      <alignment wrapText="1"/>
    </xf>
    <xf numFmtId="0" fontId="23" fillId="0" borderId="0" xfId="0" applyFont="1" applyAlignment="1">
      <alignment horizontal="left"/>
    </xf>
    <xf numFmtId="164" fontId="15" fillId="0" borderId="2" xfId="0" applyNumberFormat="1" applyFont="1" applyBorder="1" applyAlignment="1">
      <alignment horizontal="left"/>
    </xf>
    <xf numFmtId="164" fontId="15" fillId="0" borderId="2" xfId="0" applyNumberFormat="1" applyFont="1" applyBorder="1" applyAlignment="1"/>
    <xf numFmtId="0" fontId="20" fillId="0" borderId="0" xfId="0" applyFont="1" applyAlignment="1">
      <alignment wrapText="1"/>
    </xf>
    <xf numFmtId="0" fontId="18" fillId="0" borderId="0" xfId="0" applyFont="1" applyAlignment="1">
      <alignment horizontal="left"/>
    </xf>
    <xf numFmtId="0" fontId="18" fillId="0" borderId="6" xfId="0" applyFont="1" applyBorder="1" applyAlignment="1">
      <alignment horizontal="center" wrapText="1"/>
    </xf>
    <xf numFmtId="166" fontId="12" fillId="0" borderId="0" xfId="0" applyNumberFormat="1" applyFont="1" applyAlignment="1">
      <alignment horizontal="left"/>
    </xf>
    <xf numFmtId="172" fontId="12" fillId="0" borderId="0" xfId="0" applyNumberFormat="1" applyFont="1" applyAlignment="1">
      <alignment horizontal="left"/>
    </xf>
    <xf numFmtId="0" fontId="12" fillId="0" borderId="0" xfId="0" applyFont="1" applyAlignment="1"/>
    <xf numFmtId="0" fontId="18" fillId="0" borderId="10" xfId="0" applyFont="1" applyBorder="1" applyAlignment="1">
      <alignment horizontal="left"/>
    </xf>
    <xf numFmtId="0" fontId="18" fillId="0" borderId="0" xfId="0" applyFont="1" applyBorder="1" applyAlignment="1">
      <alignment horizontal="center" wrapText="1"/>
    </xf>
    <xf numFmtId="0" fontId="18" fillId="0" borderId="0" xfId="0" applyFont="1" applyAlignment="1">
      <alignment horizontal="center" wrapText="1"/>
    </xf>
    <xf numFmtId="168" fontId="12" fillId="0" borderId="0" xfId="0" applyNumberFormat="1" applyFont="1" applyAlignment="1">
      <alignment horizontal="left"/>
    </xf>
    <xf numFmtId="42" fontId="10" fillId="0" borderId="0" xfId="0" applyNumberFormat="1" applyFont="1" applyAlignment="1"/>
    <xf numFmtId="42" fontId="10" fillId="0" borderId="0" xfId="0" applyNumberFormat="1" applyFont="1" applyAlignment="1">
      <alignment horizontal="left"/>
    </xf>
    <xf numFmtId="42" fontId="15" fillId="0" borderId="0" xfId="0" applyNumberFormat="1" applyFont="1" applyAlignment="1">
      <alignment horizontal="left"/>
    </xf>
    <xf numFmtId="42" fontId="15" fillId="0" borderId="0" xfId="0" applyNumberFormat="1" applyFont="1" applyAlignment="1"/>
    <xf numFmtId="42" fontId="12" fillId="0" borderId="0" xfId="0" applyNumberFormat="1" applyFont="1" applyAlignment="1">
      <alignment horizontal="left"/>
    </xf>
    <xf numFmtId="0" fontId="14" fillId="0" borderId="0" xfId="0" applyFont="1" applyBorder="1" applyAlignment="1">
      <alignment horizontal="left"/>
    </xf>
    <xf numFmtId="0" fontId="9" fillId="0" borderId="0" xfId="0" applyFont="1" applyBorder="1" applyAlignment="1">
      <alignment horizontal="center"/>
    </xf>
    <xf numFmtId="0" fontId="10" fillId="0" borderId="0" xfId="0" applyFont="1" applyBorder="1" applyAlignment="1">
      <alignment horizontal="center" wrapText="1"/>
    </xf>
    <xf numFmtId="171" fontId="10" fillId="0" borderId="0" xfId="0" applyNumberFormat="1" applyFont="1" applyBorder="1" applyAlignment="1"/>
    <xf numFmtId="164" fontId="10" fillId="0" borderId="0" xfId="0" applyNumberFormat="1" applyFont="1" applyBorder="1" applyAlignment="1">
      <alignment horizontal="left"/>
    </xf>
    <xf numFmtId="166" fontId="10" fillId="0" borderId="7" xfId="0" applyNumberFormat="1" applyFont="1" applyBorder="1" applyAlignment="1">
      <alignment horizontal="left"/>
    </xf>
    <xf numFmtId="16" fontId="6" fillId="0" borderId="0" xfId="0" quotePrefix="1" applyNumberFormat="1" applyFont="1" applyAlignment="1">
      <alignment horizontal="center" wrapText="1"/>
    </xf>
    <xf numFmtId="0" fontId="11" fillId="0" borderId="0" xfId="0" applyFont="1" applyBorder="1" applyAlignment="1"/>
    <xf numFmtId="0" fontId="10" fillId="0" borderId="0" xfId="0" applyFont="1" applyAlignment="1">
      <alignment horizontal="left"/>
    </xf>
    <xf numFmtId="0" fontId="10" fillId="0" borderId="0" xfId="0" applyFont="1" applyAlignment="1">
      <alignment wrapText="1"/>
    </xf>
    <xf numFmtId="0" fontId="12" fillId="0" borderId="0" xfId="0" applyFont="1" applyAlignment="1">
      <alignment horizontal="left"/>
    </xf>
    <xf numFmtId="0" fontId="11" fillId="0" borderId="0" xfId="0" applyFont="1" applyAlignment="1">
      <alignment wrapText="1"/>
    </xf>
    <xf numFmtId="0" fontId="16" fillId="0" borderId="0" xfId="0" applyFont="1" applyAlignment="1">
      <alignment horizontal="left"/>
    </xf>
    <xf numFmtId="0" fontId="17" fillId="0" borderId="0" xfId="0" applyFont="1" applyAlignment="1">
      <alignment horizontal="left"/>
    </xf>
    <xf numFmtId="0" fontId="15" fillId="0" borderId="0" xfId="0" applyFont="1" applyAlignment="1">
      <alignment horizontal="left" wrapText="1" indent="1"/>
    </xf>
    <xf numFmtId="42" fontId="23" fillId="0" borderId="0" xfId="0" applyNumberFormat="1" applyFont="1" applyAlignment="1">
      <alignment horizontal="left"/>
    </xf>
    <xf numFmtId="42" fontId="15" fillId="0" borderId="0" xfId="0" applyNumberFormat="1" applyFont="1" applyAlignment="1">
      <alignment wrapText="1"/>
    </xf>
    <xf numFmtId="42" fontId="15" fillId="0" borderId="2" xfId="0" applyNumberFormat="1" applyFont="1" applyBorder="1" applyAlignment="1"/>
    <xf numFmtId="42" fontId="15" fillId="0" borderId="2" xfId="0" applyNumberFormat="1" applyFont="1" applyBorder="1" applyAlignment="1">
      <alignment horizontal="left"/>
    </xf>
    <xf numFmtId="42" fontId="15" fillId="0" borderId="1" xfId="0" applyNumberFormat="1" applyFont="1" applyBorder="1" applyAlignment="1"/>
    <xf numFmtId="42" fontId="15" fillId="0" borderId="1" xfId="0" applyNumberFormat="1" applyFont="1" applyBorder="1" applyAlignment="1">
      <alignment horizontal="left"/>
    </xf>
    <xf numFmtId="42" fontId="19" fillId="0" borderId="0" xfId="0" applyNumberFormat="1" applyFont="1" applyAlignment="1">
      <alignment horizontal="left"/>
    </xf>
    <xf numFmtId="42" fontId="15" fillId="0" borderId="4" xfId="0" applyNumberFormat="1" applyFont="1" applyBorder="1" applyAlignment="1"/>
    <xf numFmtId="42" fontId="15" fillId="0" borderId="4" xfId="0" applyNumberFormat="1" applyFont="1" applyBorder="1" applyAlignment="1">
      <alignment horizontal="left"/>
    </xf>
    <xf numFmtId="0" fontId="13" fillId="0" borderId="0" xfId="0" applyFont="1" applyAlignment="1">
      <alignment wrapText="1"/>
    </xf>
    <xf numFmtId="0" fontId="10" fillId="0" borderId="0" xfId="0" applyFont="1" applyAlignment="1">
      <alignment wrapText="1"/>
    </xf>
    <xf numFmtId="42" fontId="15" fillId="0" borderId="0" xfId="0" applyNumberFormat="1" applyFont="1" applyFill="1" applyAlignment="1"/>
    <xf numFmtId="164" fontId="15" fillId="0" borderId="0" xfId="0" applyNumberFormat="1" applyFont="1" applyFill="1" applyAlignment="1"/>
    <xf numFmtId="164" fontId="15" fillId="0" borderId="1" xfId="0" applyNumberFormat="1" applyFont="1" applyFill="1" applyBorder="1" applyAlignment="1"/>
    <xf numFmtId="164" fontId="15" fillId="0" borderId="0" xfId="0" applyNumberFormat="1" applyFont="1" applyFill="1" applyAlignment="1">
      <alignment horizontal="left"/>
    </xf>
    <xf numFmtId="0" fontId="15" fillId="0" borderId="0" xfId="0" applyFont="1" applyFill="1" applyAlignment="1">
      <alignment horizontal="left"/>
    </xf>
    <xf numFmtId="42" fontId="15" fillId="0" borderId="4" xfId="0" applyNumberFormat="1" applyFont="1" applyFill="1" applyBorder="1" applyAlignment="1"/>
    <xf numFmtId="171" fontId="15" fillId="0" borderId="0" xfId="0" applyNumberFormat="1" applyFont="1" applyFill="1" applyAlignment="1"/>
    <xf numFmtId="0" fontId="15" fillId="0" borderId="0" xfId="0" applyFont="1" applyFill="1" applyAlignment="1">
      <alignment wrapText="1"/>
    </xf>
    <xf numFmtId="42" fontId="15" fillId="0" borderId="2" xfId="0" applyNumberFormat="1" applyFont="1" applyFill="1" applyBorder="1" applyAlignment="1"/>
    <xf numFmtId="164" fontId="15" fillId="0" borderId="2" xfId="0" applyNumberFormat="1" applyFont="1" applyFill="1" applyBorder="1" applyAlignment="1"/>
    <xf numFmtId="42" fontId="15" fillId="0" borderId="1" xfId="0" applyNumberFormat="1" applyFont="1" applyFill="1" applyBorder="1" applyAlignment="1"/>
    <xf numFmtId="165" fontId="15" fillId="0" borderId="0" xfId="0" applyNumberFormat="1" applyFont="1" applyFill="1" applyAlignment="1">
      <alignment horizontal="left"/>
    </xf>
    <xf numFmtId="0" fontId="23" fillId="0" borderId="0" xfId="0" applyFont="1" applyFill="1" applyAlignment="1">
      <alignment horizontal="left"/>
    </xf>
    <xf numFmtId="178" fontId="15" fillId="0" borderId="0" xfId="0" applyNumberFormat="1" applyFont="1" applyAlignment="1"/>
    <xf numFmtId="178" fontId="15" fillId="0" borderId="0" xfId="0" applyNumberFormat="1" applyFont="1" applyAlignment="1">
      <alignment horizontal="left"/>
    </xf>
    <xf numFmtId="178" fontId="15" fillId="0" borderId="0" xfId="0" applyNumberFormat="1" applyFont="1" applyFill="1" applyAlignment="1"/>
    <xf numFmtId="164" fontId="10" fillId="0" borderId="0" xfId="0" applyNumberFormat="1" applyFont="1" applyFill="1" applyAlignment="1"/>
    <xf numFmtId="171" fontId="10" fillId="0" borderId="0" xfId="0" applyNumberFormat="1" applyFont="1" applyFill="1" applyAlignment="1"/>
    <xf numFmtId="0" fontId="11" fillId="0" borderId="0" xfId="0" applyFont="1" applyFill="1" applyAlignment="1">
      <alignment wrapText="1"/>
    </xf>
    <xf numFmtId="164" fontId="10" fillId="0" borderId="0" xfId="0" applyNumberFormat="1" applyFont="1" applyFill="1" applyAlignment="1">
      <alignment horizontal="left"/>
    </xf>
    <xf numFmtId="164" fontId="10" fillId="0" borderId="1" xfId="0" applyNumberFormat="1" applyFont="1" applyFill="1" applyBorder="1" applyAlignment="1"/>
    <xf numFmtId="164" fontId="10" fillId="0" borderId="2" xfId="0" applyNumberFormat="1" applyFont="1" applyFill="1" applyBorder="1" applyAlignment="1">
      <alignment horizontal="left"/>
    </xf>
    <xf numFmtId="164" fontId="10" fillId="0" borderId="2" xfId="0" applyNumberFormat="1" applyFont="1" applyFill="1" applyBorder="1" applyAlignment="1"/>
    <xf numFmtId="164" fontId="10" fillId="0" borderId="6" xfId="0" applyNumberFormat="1" applyFont="1" applyFill="1" applyBorder="1" applyAlignment="1">
      <alignment horizontal="left"/>
    </xf>
    <xf numFmtId="164" fontId="10" fillId="0" borderId="6" xfId="0" applyNumberFormat="1" applyFont="1" applyFill="1" applyBorder="1" applyAlignment="1"/>
    <xf numFmtId="165" fontId="10" fillId="0" borderId="0" xfId="0" applyNumberFormat="1" applyFont="1" applyFill="1" applyAlignment="1">
      <alignment horizontal="left"/>
    </xf>
    <xf numFmtId="164" fontId="10" fillId="0" borderId="0" xfId="0" applyNumberFormat="1" applyFont="1" applyFill="1" applyBorder="1" applyAlignment="1"/>
    <xf numFmtId="0" fontId="10" fillId="0" borderId="9" xfId="0" applyFont="1" applyFill="1" applyBorder="1" applyAlignment="1">
      <alignment wrapText="1"/>
    </xf>
    <xf numFmtId="166" fontId="10" fillId="0" borderId="2" xfId="0" applyNumberFormat="1" applyFont="1" applyFill="1" applyBorder="1" applyAlignment="1"/>
    <xf numFmtId="166" fontId="10" fillId="0" borderId="2" xfId="0" applyNumberFormat="1" applyFont="1" applyFill="1" applyBorder="1" applyAlignment="1">
      <alignment horizontal="left"/>
    </xf>
    <xf numFmtId="0" fontId="11" fillId="0" borderId="2" xfId="0" applyFont="1" applyFill="1" applyBorder="1" applyAlignment="1">
      <alignment wrapText="1"/>
    </xf>
    <xf numFmtId="0" fontId="10" fillId="0" borderId="0" xfId="0" applyFont="1" applyFill="1" applyAlignment="1">
      <alignment horizontal="left"/>
    </xf>
    <xf numFmtId="164" fontId="11" fillId="0" borderId="0" xfId="0" applyNumberFormat="1" applyFont="1" applyFill="1" applyAlignment="1">
      <alignment horizontal="left"/>
    </xf>
    <xf numFmtId="166" fontId="10" fillId="0" borderId="6" xfId="0" applyNumberFormat="1" applyFont="1" applyFill="1" applyBorder="1" applyAlignment="1">
      <alignment horizontal="left"/>
    </xf>
    <xf numFmtId="166" fontId="10" fillId="0" borderId="0" xfId="0" applyNumberFormat="1" applyFont="1" applyFill="1" applyAlignment="1">
      <alignment horizontal="left"/>
    </xf>
    <xf numFmtId="171" fontId="10" fillId="0" borderId="0" xfId="0" applyNumberFormat="1" applyFont="1" applyFill="1" applyAlignment="1">
      <alignment horizontal="left"/>
    </xf>
    <xf numFmtId="171" fontId="10" fillId="0" borderId="2" xfId="0" applyNumberFormat="1" applyFont="1" applyFill="1" applyBorder="1" applyAlignment="1">
      <alignment horizontal="left"/>
    </xf>
    <xf numFmtId="0" fontId="1" fillId="3" borderId="0" xfId="0" applyFont="1" applyFill="1" applyAlignment="1">
      <alignment horizontal="left"/>
    </xf>
    <xf numFmtId="0" fontId="2" fillId="3" borderId="0" xfId="0" applyFont="1" applyFill="1" applyAlignment="1">
      <alignment horizontal="left"/>
    </xf>
    <xf numFmtId="0" fontId="0" fillId="3" borderId="0" xfId="0" applyFill="1" applyAlignment="1">
      <alignment wrapText="1"/>
    </xf>
    <xf numFmtId="0" fontId="24" fillId="3" borderId="0" xfId="0" applyFont="1" applyFill="1" applyAlignment="1">
      <alignment horizontal="left"/>
    </xf>
    <xf numFmtId="0" fontId="2" fillId="3" borderId="0" xfId="0" applyFont="1" applyFill="1" applyAlignment="1"/>
    <xf numFmtId="0" fontId="1" fillId="3" borderId="0" xfId="0" applyFont="1" applyFill="1" applyAlignment="1">
      <alignment horizontal="center"/>
    </xf>
    <xf numFmtId="0" fontId="10" fillId="0" borderId="0" xfId="0" applyFont="1" applyAlignment="1">
      <alignment wrapText="1"/>
    </xf>
    <xf numFmtId="42" fontId="15" fillId="0" borderId="3" xfId="0" applyNumberFormat="1" applyFont="1" applyBorder="1" applyAlignment="1"/>
    <xf numFmtId="41" fontId="15" fillId="0" borderId="0" xfId="0" applyNumberFormat="1" applyFont="1" applyAlignment="1">
      <alignment horizontal="right"/>
    </xf>
    <xf numFmtId="41" fontId="15" fillId="0" borderId="0" xfId="0" applyNumberFormat="1" applyFont="1" applyAlignment="1">
      <alignment horizontal="right" wrapText="1"/>
    </xf>
    <xf numFmtId="41" fontId="15" fillId="0" borderId="1" xfId="0" applyNumberFormat="1" applyFont="1" applyBorder="1" applyAlignment="1">
      <alignment horizontal="right"/>
    </xf>
    <xf numFmtId="44" fontId="15" fillId="0" borderId="0" xfId="0" applyNumberFormat="1" applyFont="1" applyAlignment="1"/>
    <xf numFmtId="44" fontId="15" fillId="0" borderId="0" xfId="0" applyNumberFormat="1" applyFont="1" applyAlignment="1">
      <alignment horizontal="left"/>
    </xf>
    <xf numFmtId="44" fontId="15" fillId="0" borderId="5" xfId="0" applyNumberFormat="1" applyFont="1" applyBorder="1" applyAlignment="1"/>
    <xf numFmtId="44" fontId="15" fillId="0" borderId="0" xfId="0" applyNumberFormat="1" applyFont="1" applyAlignment="1">
      <alignment wrapText="1"/>
    </xf>
    <xf numFmtId="0" fontId="10" fillId="0" borderId="0" xfId="0" applyFont="1" applyAlignment="1">
      <alignment horizontal="left" wrapText="1" indent="1"/>
    </xf>
    <xf numFmtId="0" fontId="10" fillId="0" borderId="0" xfId="0" applyFont="1" applyAlignment="1">
      <alignment horizontal="left" wrapText="1" indent="2"/>
    </xf>
    <xf numFmtId="0" fontId="10" fillId="0" borderId="0" xfId="0" applyFont="1" applyAlignment="1">
      <alignment horizontal="left" wrapText="1" indent="3"/>
    </xf>
    <xf numFmtId="0" fontId="25" fillId="0" borderId="0" xfId="0" applyFont="1" applyAlignment="1">
      <alignment wrapText="1"/>
    </xf>
    <xf numFmtId="42" fontId="10" fillId="0" borderId="2" xfId="0" applyNumberFormat="1" applyFont="1" applyBorder="1" applyAlignment="1"/>
    <xf numFmtId="42" fontId="10" fillId="0" borderId="2" xfId="0" applyNumberFormat="1" applyFont="1" applyFill="1" applyBorder="1" applyAlignment="1"/>
    <xf numFmtId="42" fontId="10" fillId="0" borderId="0" xfId="0" applyNumberFormat="1" applyFont="1" applyFill="1" applyAlignment="1"/>
    <xf numFmtId="168" fontId="15" fillId="0" borderId="0" xfId="0" applyNumberFormat="1" applyFont="1" applyFill="1" applyAlignment="1"/>
    <xf numFmtId="167" fontId="15" fillId="0" borderId="0" xfId="0" applyNumberFormat="1" applyFont="1" applyFill="1" applyAlignment="1"/>
    <xf numFmtId="167" fontId="15" fillId="0" borderId="0" xfId="0" applyNumberFormat="1" applyFont="1" applyFill="1" applyAlignment="1">
      <alignment horizontal="left"/>
    </xf>
    <xf numFmtId="174" fontId="15" fillId="0" borderId="0" xfId="0" applyNumberFormat="1" applyFont="1" applyFill="1" applyAlignment="1"/>
    <xf numFmtId="174" fontId="15" fillId="0" borderId="0" xfId="0" applyNumberFormat="1" applyFont="1" applyFill="1" applyAlignment="1">
      <alignment horizontal="left"/>
    </xf>
    <xf numFmtId="0" fontId="15" fillId="0" borderId="0" xfId="0" applyFont="1" applyFill="1" applyAlignment="1">
      <alignment horizontal="left" wrapText="1" indent="2"/>
    </xf>
    <xf numFmtId="0" fontId="15" fillId="0" borderId="0" xfId="0" applyFont="1" applyFill="1" applyAlignment="1">
      <alignment wrapText="1" indent="2"/>
    </xf>
    <xf numFmtId="168" fontId="15" fillId="0" borderId="0" xfId="0" applyNumberFormat="1" applyFont="1" applyFill="1" applyAlignment="1">
      <alignment horizontal="left"/>
    </xf>
    <xf numFmtId="0" fontId="15" fillId="0" borderId="0" xfId="0" applyFont="1" applyFill="1" applyAlignment="1">
      <alignment wrapText="1" indent="3"/>
    </xf>
    <xf numFmtId="42" fontId="15" fillId="0" borderId="0" xfId="0" applyNumberFormat="1" applyFont="1" applyFill="1" applyAlignment="1">
      <alignment horizontal="left"/>
    </xf>
    <xf numFmtId="0" fontId="15" fillId="0" borderId="0" xfId="0" applyFont="1" applyFill="1" applyAlignment="1">
      <alignment horizontal="right" wrapText="1"/>
    </xf>
    <xf numFmtId="168" fontId="10" fillId="0" borderId="0" xfId="0" applyNumberFormat="1" applyFont="1" applyFill="1" applyAlignment="1">
      <alignment horizontal="left"/>
    </xf>
    <xf numFmtId="0" fontId="15" fillId="0" borderId="0" xfId="0" applyFont="1" applyFill="1" applyAlignment="1">
      <alignment horizontal="left" wrapText="1" indent="1"/>
    </xf>
    <xf numFmtId="0" fontId="15" fillId="0" borderId="0" xfId="0" applyFont="1" applyAlignment="1">
      <alignment horizontal="left" wrapText="1" indent="3"/>
    </xf>
    <xf numFmtId="0" fontId="3" fillId="3" borderId="0" xfId="0" applyFont="1" applyFill="1" applyAlignment="1">
      <alignment horizontal="center" wrapText="1"/>
    </xf>
    <xf numFmtId="0" fontId="0" fillId="3" borderId="0" xfId="0" applyFill="1" applyAlignment="1">
      <alignment wrapText="1"/>
    </xf>
    <xf numFmtId="0" fontId="1" fillId="3" borderId="0" xfId="0" applyFont="1" applyFill="1" applyAlignment="1">
      <alignment horizontal="center" wrapText="1"/>
    </xf>
    <xf numFmtId="0" fontId="10" fillId="0" borderId="0" xfId="0" applyFont="1" applyAlignment="1">
      <alignment horizontal="left" vertical="top"/>
    </xf>
    <xf numFmtId="0" fontId="10" fillId="0" borderId="0" xfId="0" applyFont="1" applyAlignment="1">
      <alignment horizontal="left"/>
    </xf>
    <xf numFmtId="49" fontId="10" fillId="0" borderId="0" xfId="0" applyNumberFormat="1" applyFont="1" applyAlignment="1">
      <alignment wrapText="1"/>
    </xf>
    <xf numFmtId="49" fontId="10" fillId="0" borderId="0" xfId="0" applyNumberFormat="1" applyFont="1" applyAlignment="1">
      <alignment horizontal="left"/>
    </xf>
    <xf numFmtId="0" fontId="13" fillId="0" borderId="1" xfId="0" applyFont="1" applyBorder="1" applyAlignment="1">
      <alignment horizontal="center"/>
    </xf>
    <xf numFmtId="0" fontId="13" fillId="0" borderId="1" xfId="0" applyFont="1" applyBorder="1" applyAlignment="1">
      <alignment horizontal="left"/>
    </xf>
    <xf numFmtId="49" fontId="10" fillId="0" borderId="0" xfId="0" applyNumberFormat="1" applyFont="1" applyAlignment="1">
      <alignment vertical="top" wrapText="1"/>
    </xf>
    <xf numFmtId="49" fontId="10" fillId="0" borderId="0" xfId="0" applyNumberFormat="1" applyFont="1" applyAlignment="1">
      <alignment horizontal="left" vertical="top"/>
    </xf>
    <xf numFmtId="0" fontId="13" fillId="0" borderId="0" xfId="0" applyFont="1" applyAlignment="1">
      <alignment wrapText="1"/>
    </xf>
    <xf numFmtId="0" fontId="10" fillId="0" borderId="0" xfId="0" applyFont="1" applyAlignment="1">
      <alignment wrapText="1"/>
    </xf>
    <xf numFmtId="0" fontId="12" fillId="0" borderId="0" xfId="0" applyFont="1" applyAlignment="1">
      <alignment horizontal="left"/>
    </xf>
    <xf numFmtId="170" fontId="9" fillId="0" borderId="1" xfId="0" applyNumberFormat="1" applyFont="1" applyBorder="1" applyAlignment="1">
      <alignment horizontal="center"/>
    </xf>
    <xf numFmtId="0" fontId="14" fillId="0" borderId="1" xfId="0" applyFont="1" applyBorder="1" applyAlignment="1">
      <alignment horizontal="left"/>
    </xf>
    <xf numFmtId="0" fontId="9" fillId="0" borderId="1" xfId="0" applyFont="1" applyBorder="1" applyAlignment="1">
      <alignment horizontal="center" wrapText="1"/>
    </xf>
    <xf numFmtId="0" fontId="9" fillId="0" borderId="1" xfId="0" applyFont="1" applyBorder="1" applyAlignment="1">
      <alignment horizontal="left"/>
    </xf>
    <xf numFmtId="0" fontId="9" fillId="0" borderId="1" xfId="0" applyFont="1" applyBorder="1" applyAlignment="1">
      <alignment horizontal="center"/>
    </xf>
    <xf numFmtId="0" fontId="9" fillId="0" borderId="2" xfId="0" applyFont="1" applyBorder="1" applyAlignment="1">
      <alignment horizontal="center" wrapText="1"/>
    </xf>
    <xf numFmtId="0" fontId="9" fillId="0" borderId="2" xfId="0" applyFont="1" applyBorder="1" applyAlignment="1">
      <alignment horizontal="center"/>
    </xf>
    <xf numFmtId="0" fontId="14" fillId="0" borderId="2" xfId="0" applyFont="1" applyBorder="1" applyAlignment="1">
      <alignment horizontal="left"/>
    </xf>
    <xf numFmtId="0" fontId="12" fillId="0" borderId="0" xfId="0" applyFont="1" applyAlignment="1">
      <alignment horizontal="left" wrapText="1"/>
    </xf>
    <xf numFmtId="0" fontId="12" fillId="0" borderId="0" xfId="0" applyFont="1" applyAlignment="1">
      <alignment horizontal="left" vertical="top" wrapText="1"/>
    </xf>
    <xf numFmtId="170" fontId="14" fillId="0" borderId="1" xfId="0" applyNumberFormat="1" applyFont="1" applyBorder="1" applyAlignment="1">
      <alignment horizontal="left"/>
    </xf>
    <xf numFmtId="0" fontId="13" fillId="0" borderId="1" xfId="0" applyFont="1" applyBorder="1" applyAlignment="1">
      <alignment horizontal="center" wrapText="1"/>
    </xf>
    <xf numFmtId="0" fontId="10" fillId="2" borderId="0" xfId="0" applyFont="1" applyFill="1" applyAlignment="1">
      <alignment horizontal="left"/>
    </xf>
    <xf numFmtId="0" fontId="10" fillId="0" borderId="0" xfId="0" applyFont="1" applyAlignment="1">
      <alignment horizontal="left" wrapText="1"/>
    </xf>
    <xf numFmtId="0" fontId="13" fillId="0" borderId="8" xfId="0" applyFont="1" applyBorder="1" applyAlignment="1">
      <alignment horizontal="center" wrapText="1"/>
    </xf>
    <xf numFmtId="0" fontId="13" fillId="0" borderId="6" xfId="0" applyFont="1" applyBorder="1" applyAlignment="1">
      <alignment horizontal="left"/>
    </xf>
    <xf numFmtId="0" fontId="13" fillId="0" borderId="2" xfId="0" applyFont="1" applyBorder="1" applyAlignment="1">
      <alignment horizontal="left"/>
    </xf>
    <xf numFmtId="0" fontId="13" fillId="0" borderId="7" xfId="0" applyFont="1" applyBorder="1" applyAlignment="1">
      <alignment horizontal="left"/>
    </xf>
    <xf numFmtId="0" fontId="13" fillId="0" borderId="9"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5267325</xdr:colOff>
      <xdr:row>2</xdr:row>
      <xdr:rowOff>133350</xdr:rowOff>
    </xdr:from>
    <xdr:to>
      <xdr:col>1</xdr:col>
      <xdr:colOff>1485900</xdr:colOff>
      <xdr:row>6</xdr:row>
      <xdr:rowOff>47625</xdr:rowOff>
    </xdr:to>
    <xdr:grpSp>
      <xdr:nvGrpSpPr>
        <xdr:cNvPr id="5" name="Group 3"/>
        <xdr:cNvGrpSpPr>
          <a:grpSpLocks noChangeAspect="1"/>
        </xdr:cNvGrpSpPr>
      </xdr:nvGrpSpPr>
      <xdr:grpSpPr bwMode="auto">
        <a:xfrm>
          <a:off x="5267325" y="2381250"/>
          <a:ext cx="1962150" cy="866775"/>
          <a:chOff x="734" y="19"/>
          <a:chExt cx="206" cy="91"/>
        </a:xfrm>
      </xdr:grpSpPr>
      <xdr:sp macro="" textlink="">
        <xdr:nvSpPr>
          <xdr:cNvPr id="6" name="AutoShape 2"/>
          <xdr:cNvSpPr>
            <a:spLocks noChangeAspect="1" noChangeArrowheads="1" noTextEdit="1"/>
          </xdr:cNvSpPr>
        </xdr:nvSpPr>
        <xdr:spPr bwMode="auto">
          <a:xfrm>
            <a:off x="734" y="19"/>
            <a:ext cx="206" cy="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4" y="19"/>
            <a:ext cx="207"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108"/>
  <sheetViews>
    <sheetView tabSelected="1" workbookViewId="0">
      <selection activeCell="E7" sqref="E7"/>
    </sheetView>
  </sheetViews>
  <sheetFormatPr defaultColWidth="21.5" defaultRowHeight="12.75" x14ac:dyDescent="0.2"/>
  <cols>
    <col min="1" max="1" width="100.5" style="219" customWidth="1"/>
    <col min="2" max="2" width="33.6640625" style="219" customWidth="1"/>
    <col min="3" max="3" width="21.5" style="219"/>
  </cols>
  <sheetData>
    <row r="1" spans="1:2" ht="158.85" customHeight="1" x14ac:dyDescent="0.4">
      <c r="A1" s="217"/>
      <c r="B1" s="218"/>
    </row>
    <row r="2" spans="1:2" ht="18.75" customHeight="1" x14ac:dyDescent="0.4">
      <c r="A2" s="217"/>
    </row>
    <row r="3" spans="1:2" ht="18.75" customHeight="1" x14ac:dyDescent="0.75">
      <c r="A3" s="220"/>
      <c r="B3" s="221"/>
    </row>
    <row r="4" spans="1:2" ht="18.75" customHeight="1" x14ac:dyDescent="0.4">
      <c r="A4" s="217"/>
    </row>
    <row r="5" spans="1:2" ht="18.75" customHeight="1" x14ac:dyDescent="0.4">
      <c r="A5" s="217"/>
    </row>
    <row r="6" spans="1:2" ht="18.75" customHeight="1" x14ac:dyDescent="0.4">
      <c r="A6" s="217"/>
    </row>
    <row r="7" spans="1:2" ht="18.75" customHeight="1" x14ac:dyDescent="0.4">
      <c r="A7" s="217"/>
    </row>
    <row r="8" spans="1:2" ht="18.75" customHeight="1" x14ac:dyDescent="0.4">
      <c r="A8" s="217"/>
    </row>
    <row r="9" spans="1:2" ht="18.75" customHeight="1" x14ac:dyDescent="0.4">
      <c r="A9" s="217"/>
    </row>
    <row r="10" spans="1:2" ht="35.1" customHeight="1" x14ac:dyDescent="0.5">
      <c r="A10" s="253" t="s">
        <v>0</v>
      </c>
      <c r="B10" s="254"/>
    </row>
    <row r="11" spans="1:2" ht="18.75" customHeight="1" x14ac:dyDescent="0.4">
      <c r="A11" s="222"/>
    </row>
    <row r="12" spans="1:2" ht="31.35" customHeight="1" x14ac:dyDescent="0.4">
      <c r="A12" s="255" t="s">
        <v>1</v>
      </c>
      <c r="B12" s="254"/>
    </row>
    <row r="13" spans="1:2" ht="18.75" customHeight="1" x14ac:dyDescent="0.4">
      <c r="A13" s="222"/>
    </row>
    <row r="14" spans="1:2" ht="31.35" customHeight="1" x14ac:dyDescent="0.4">
      <c r="A14" s="255" t="s">
        <v>2</v>
      </c>
      <c r="B14" s="254"/>
    </row>
    <row r="15" spans="1:2" ht="18.75" customHeight="1" x14ac:dyDescent="0.4">
      <c r="A15" s="217"/>
    </row>
    <row r="16" spans="1:2" ht="18.75" customHeight="1" x14ac:dyDescent="0.4">
      <c r="A16" s="217"/>
    </row>
    <row r="17" spans="1:1" ht="18.75" customHeight="1" x14ac:dyDescent="0.4">
      <c r="A17" s="217"/>
    </row>
    <row r="18" spans="1:1" ht="18.75" customHeight="1" x14ac:dyDescent="0.4">
      <c r="A18" s="217"/>
    </row>
    <row r="19" spans="1:1" ht="18.75" customHeight="1" x14ac:dyDescent="0.4">
      <c r="A19" s="217"/>
    </row>
    <row r="20" spans="1:1" ht="18.75" customHeight="1" x14ac:dyDescent="0.4">
      <c r="A20" s="217"/>
    </row>
    <row r="21" spans="1:1" ht="18.75" customHeight="1" x14ac:dyDescent="0.4">
      <c r="A21" s="217"/>
    </row>
    <row r="22" spans="1:1" ht="18.75" customHeight="1" x14ac:dyDescent="0.4">
      <c r="A22" s="217"/>
    </row>
    <row r="23" spans="1:1" ht="18.75" customHeight="1" x14ac:dyDescent="0.4">
      <c r="A23" s="217"/>
    </row>
    <row r="24" spans="1:1" ht="18.75" customHeight="1" x14ac:dyDescent="0.4">
      <c r="A24" s="217"/>
    </row>
    <row r="25" spans="1:1" ht="18.75" customHeight="1" x14ac:dyDescent="0.4">
      <c r="A25" s="217"/>
    </row>
    <row r="26" spans="1:1" ht="18.75" customHeight="1" x14ac:dyDescent="0.4">
      <c r="A26" s="217"/>
    </row>
    <row r="27" spans="1:1" ht="18.75" customHeight="1" x14ac:dyDescent="0.4">
      <c r="A27" s="217"/>
    </row>
    <row r="28" spans="1:1" ht="18.75" customHeight="1" x14ac:dyDescent="0.4">
      <c r="A28" s="217"/>
    </row>
    <row r="29" spans="1:1" ht="18.75" customHeight="1" x14ac:dyDescent="0.4">
      <c r="A29" s="217"/>
    </row>
    <row r="30" spans="1:1" ht="18.75" customHeight="1" x14ac:dyDescent="0.4">
      <c r="A30" s="217"/>
    </row>
    <row r="31" spans="1:1" ht="18.75" customHeight="1" x14ac:dyDescent="0.4">
      <c r="A31" s="217"/>
    </row>
    <row r="32" spans="1:1" ht="18.75" customHeight="1" x14ac:dyDescent="0.4">
      <c r="A32" s="217"/>
    </row>
    <row r="33" spans="1:1" ht="18.75" customHeight="1" x14ac:dyDescent="0.4">
      <c r="A33" s="217"/>
    </row>
    <row r="34" spans="1:1" ht="18.75" customHeight="1" x14ac:dyDescent="0.4">
      <c r="A34" s="217"/>
    </row>
    <row r="35" spans="1:1" ht="18.75" customHeight="1" x14ac:dyDescent="0.4">
      <c r="A35" s="217"/>
    </row>
    <row r="36" spans="1:1" ht="18.75" customHeight="1" x14ac:dyDescent="0.4">
      <c r="A36" s="217"/>
    </row>
    <row r="37" spans="1:1" ht="18.75" customHeight="1" x14ac:dyDescent="0.4">
      <c r="A37" s="217"/>
    </row>
    <row r="38" spans="1:1" ht="18.75" customHeight="1" x14ac:dyDescent="0.4">
      <c r="A38" s="217"/>
    </row>
    <row r="39" spans="1:1" ht="18.75" customHeight="1" x14ac:dyDescent="0.4">
      <c r="A39" s="217"/>
    </row>
    <row r="40" spans="1:1" ht="18.75" customHeight="1" x14ac:dyDescent="0.4">
      <c r="A40" s="217"/>
    </row>
    <row r="41" spans="1:1" ht="18.75" customHeight="1" x14ac:dyDescent="0.4">
      <c r="A41" s="217"/>
    </row>
    <row r="42" spans="1:1" ht="18.75" customHeight="1" x14ac:dyDescent="0.4">
      <c r="A42" s="217"/>
    </row>
    <row r="43" spans="1:1" ht="18.75" customHeight="1" x14ac:dyDescent="0.4">
      <c r="A43" s="217"/>
    </row>
    <row r="44" spans="1:1" ht="18.75" customHeight="1" x14ac:dyDescent="0.4">
      <c r="A44" s="217"/>
    </row>
    <row r="45" spans="1:1" ht="18.75" customHeight="1" x14ac:dyDescent="0.4">
      <c r="A45" s="217"/>
    </row>
    <row r="46" spans="1:1" ht="18.75" customHeight="1" x14ac:dyDescent="0.4">
      <c r="A46" s="217"/>
    </row>
    <row r="47" spans="1:1" ht="18.75" customHeight="1" x14ac:dyDescent="0.4">
      <c r="A47" s="217"/>
    </row>
    <row r="48" spans="1:1" ht="18.75" customHeight="1" x14ac:dyDescent="0.4">
      <c r="A48" s="217"/>
    </row>
    <row r="49" spans="1:1" ht="18.75" customHeight="1" x14ac:dyDescent="0.4">
      <c r="A49" s="217"/>
    </row>
    <row r="50" spans="1:1" ht="18.75" customHeight="1" x14ac:dyDescent="0.4">
      <c r="A50" s="217"/>
    </row>
    <row r="51" spans="1:1" ht="18.75" customHeight="1" x14ac:dyDescent="0.4">
      <c r="A51" s="217"/>
    </row>
    <row r="52" spans="1:1" ht="18.75" customHeight="1" x14ac:dyDescent="0.4">
      <c r="A52" s="217"/>
    </row>
    <row r="53" spans="1:1" ht="18.75" customHeight="1" x14ac:dyDescent="0.4">
      <c r="A53" s="217"/>
    </row>
    <row r="54" spans="1:1" ht="18.75" customHeight="1" x14ac:dyDescent="0.4">
      <c r="A54" s="217"/>
    </row>
    <row r="55" spans="1:1" ht="18.75" customHeight="1" x14ac:dyDescent="0.4">
      <c r="A55" s="217"/>
    </row>
    <row r="56" spans="1:1" ht="18.75" customHeight="1" x14ac:dyDescent="0.4">
      <c r="A56" s="217"/>
    </row>
    <row r="57" spans="1:1" ht="18.75" customHeight="1" x14ac:dyDescent="0.4">
      <c r="A57" s="217"/>
    </row>
    <row r="58" spans="1:1" ht="18.75" customHeight="1" x14ac:dyDescent="0.4">
      <c r="A58" s="217"/>
    </row>
    <row r="59" spans="1:1" ht="18.75" customHeight="1" x14ac:dyDescent="0.4">
      <c r="A59" s="217"/>
    </row>
    <row r="60" spans="1:1" ht="18.75" customHeight="1" x14ac:dyDescent="0.4">
      <c r="A60" s="217"/>
    </row>
    <row r="61" spans="1:1" ht="18.75" customHeight="1" x14ac:dyDescent="0.4">
      <c r="A61" s="217"/>
    </row>
    <row r="62" spans="1:1" ht="18.75" customHeight="1" x14ac:dyDescent="0.4">
      <c r="A62" s="217"/>
    </row>
    <row r="63" spans="1:1" ht="18.75" customHeight="1" x14ac:dyDescent="0.4">
      <c r="A63" s="217"/>
    </row>
    <row r="64" spans="1:1" ht="18.75" customHeight="1" x14ac:dyDescent="0.4">
      <c r="A64" s="217"/>
    </row>
    <row r="65" spans="1:1" ht="18.75" customHeight="1" x14ac:dyDescent="0.4">
      <c r="A65" s="217"/>
    </row>
    <row r="66" spans="1:1" ht="18.75" customHeight="1" x14ac:dyDescent="0.4">
      <c r="A66" s="217"/>
    </row>
    <row r="67" spans="1:1" ht="18.75" customHeight="1" x14ac:dyDescent="0.4">
      <c r="A67" s="217"/>
    </row>
    <row r="68" spans="1:1" ht="18.75" customHeight="1" x14ac:dyDescent="0.4">
      <c r="A68" s="217"/>
    </row>
    <row r="69" spans="1:1" ht="18.75" customHeight="1" x14ac:dyDescent="0.4">
      <c r="A69" s="217"/>
    </row>
    <row r="70" spans="1:1" ht="18.75" customHeight="1" x14ac:dyDescent="0.4">
      <c r="A70" s="217"/>
    </row>
    <row r="71" spans="1:1" ht="18.75" customHeight="1" x14ac:dyDescent="0.4">
      <c r="A71" s="217"/>
    </row>
    <row r="72" spans="1:1" ht="18.75" customHeight="1" x14ac:dyDescent="0.4">
      <c r="A72" s="217"/>
    </row>
    <row r="73" spans="1:1" ht="18.75" customHeight="1" x14ac:dyDescent="0.4">
      <c r="A73" s="217"/>
    </row>
    <row r="74" spans="1:1" ht="18.75" customHeight="1" x14ac:dyDescent="0.4">
      <c r="A74" s="217"/>
    </row>
    <row r="75" spans="1:1" ht="18.75" customHeight="1" x14ac:dyDescent="0.4">
      <c r="A75" s="217"/>
    </row>
    <row r="76" spans="1:1" ht="18.75" customHeight="1" x14ac:dyDescent="0.4">
      <c r="A76" s="217"/>
    </row>
    <row r="77" spans="1:1" ht="18.75" customHeight="1" x14ac:dyDescent="0.4">
      <c r="A77" s="217"/>
    </row>
    <row r="78" spans="1:1" ht="18.75" customHeight="1" x14ac:dyDescent="0.4">
      <c r="A78" s="217"/>
    </row>
    <row r="79" spans="1:1" ht="18.75" customHeight="1" x14ac:dyDescent="0.4">
      <c r="A79" s="217"/>
    </row>
    <row r="80" spans="1:1" ht="18.75" customHeight="1" x14ac:dyDescent="0.4">
      <c r="A80" s="217"/>
    </row>
    <row r="81" spans="1:1" ht="18.75" customHeight="1" x14ac:dyDescent="0.4">
      <c r="A81" s="217"/>
    </row>
    <row r="82" spans="1:1" ht="18.75" customHeight="1" x14ac:dyDescent="0.4">
      <c r="A82" s="217"/>
    </row>
    <row r="83" spans="1:1" ht="18.75" customHeight="1" x14ac:dyDescent="0.4">
      <c r="A83" s="217"/>
    </row>
    <row r="84" spans="1:1" ht="18.75" customHeight="1" x14ac:dyDescent="0.4">
      <c r="A84" s="217"/>
    </row>
    <row r="85" spans="1:1" ht="18.75" customHeight="1" x14ac:dyDescent="0.4">
      <c r="A85" s="217"/>
    </row>
    <row r="86" spans="1:1" ht="18.75" customHeight="1" x14ac:dyDescent="0.4">
      <c r="A86" s="217"/>
    </row>
    <row r="87" spans="1:1" ht="18.75" customHeight="1" x14ac:dyDescent="0.4">
      <c r="A87" s="217"/>
    </row>
    <row r="88" spans="1:1" ht="18.75" customHeight="1" x14ac:dyDescent="0.4">
      <c r="A88" s="217"/>
    </row>
    <row r="89" spans="1:1" ht="18.75" customHeight="1" x14ac:dyDescent="0.4">
      <c r="A89" s="217"/>
    </row>
    <row r="90" spans="1:1" ht="18.75" customHeight="1" x14ac:dyDescent="0.4">
      <c r="A90" s="217"/>
    </row>
    <row r="91" spans="1:1" ht="18.75" customHeight="1" x14ac:dyDescent="0.4">
      <c r="A91" s="217"/>
    </row>
    <row r="92" spans="1:1" ht="18.75" customHeight="1" x14ac:dyDescent="0.4">
      <c r="A92" s="217"/>
    </row>
    <row r="93" spans="1:1" ht="18.75" customHeight="1" x14ac:dyDescent="0.4">
      <c r="A93" s="217"/>
    </row>
    <row r="94" spans="1:1" ht="18.75" customHeight="1" x14ac:dyDescent="0.4">
      <c r="A94" s="217"/>
    </row>
    <row r="95" spans="1:1" ht="18.75" customHeight="1" x14ac:dyDescent="0.4">
      <c r="A95" s="217"/>
    </row>
    <row r="96" spans="1:1" ht="18.75" customHeight="1" x14ac:dyDescent="0.4">
      <c r="A96" s="217"/>
    </row>
    <row r="97" spans="1:1" ht="18.75" customHeight="1" x14ac:dyDescent="0.4">
      <c r="A97" s="217"/>
    </row>
    <row r="98" spans="1:1" ht="18.75" customHeight="1" x14ac:dyDescent="0.4">
      <c r="A98" s="217"/>
    </row>
    <row r="99" spans="1:1" ht="18.75" customHeight="1" x14ac:dyDescent="0.4">
      <c r="A99" s="217"/>
    </row>
    <row r="100" spans="1:1" ht="18.75" customHeight="1" x14ac:dyDescent="0.4">
      <c r="A100" s="217"/>
    </row>
    <row r="101" spans="1:1" ht="18.75" customHeight="1" x14ac:dyDescent="0.4">
      <c r="A101" s="217"/>
    </row>
    <row r="102" spans="1:1" ht="18.75" customHeight="1" x14ac:dyDescent="0.4">
      <c r="A102" s="217"/>
    </row>
    <row r="103" spans="1:1" ht="18.75" customHeight="1" x14ac:dyDescent="0.4">
      <c r="A103" s="217"/>
    </row>
    <row r="104" spans="1:1" ht="18.75" customHeight="1" x14ac:dyDescent="0.4">
      <c r="A104" s="217"/>
    </row>
    <row r="105" spans="1:1" ht="18.75" customHeight="1" x14ac:dyDescent="0.4">
      <c r="A105" s="217"/>
    </row>
    <row r="106" spans="1:1" ht="18.75" customHeight="1" x14ac:dyDescent="0.4">
      <c r="A106" s="217"/>
    </row>
    <row r="107" spans="1:1" ht="18.75" customHeight="1" x14ac:dyDescent="0.4">
      <c r="A107" s="217"/>
    </row>
    <row r="108" spans="1:1" ht="18.75" customHeight="1" x14ac:dyDescent="0.4">
      <c r="A108" s="217"/>
    </row>
  </sheetData>
  <mergeCells count="3">
    <mergeCell ref="A10:B10"/>
    <mergeCell ref="A12:B12"/>
    <mergeCell ref="A14:B14"/>
  </mergeCells>
  <pageMargins left="0.25" right="0.25" top="0.5" bottom="0.5" header="0.3" footer="0.3"/>
  <pageSetup orientation="landscape"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C96"/>
  <sheetViews>
    <sheetView topLeftCell="B14" workbookViewId="0">
      <selection activeCell="E7" sqref="E7"/>
    </sheetView>
  </sheetViews>
  <sheetFormatPr defaultColWidth="21.5" defaultRowHeight="12" x14ac:dyDescent="0.2"/>
  <cols>
    <col min="1" max="1" width="18" style="38" hidden="1" customWidth="1"/>
    <col min="2" max="2" width="51" style="38" customWidth="1"/>
    <col min="3" max="3" width="0.6640625" style="38" customWidth="1"/>
    <col min="4" max="4" width="13" style="38" customWidth="1"/>
    <col min="5" max="5" width="0.6640625" style="38" customWidth="1"/>
    <col min="6" max="6" width="13" style="38" customWidth="1"/>
    <col min="7" max="7" width="0.6640625" style="38" customWidth="1"/>
    <col min="8" max="8" width="13" style="38" customWidth="1"/>
    <col min="9" max="9" width="0.6640625" style="38" customWidth="1"/>
    <col min="10" max="10" width="13" style="38" customWidth="1"/>
    <col min="11" max="11" width="0.6640625" style="38" customWidth="1"/>
    <col min="12" max="12" width="13" style="38" customWidth="1"/>
    <col min="13" max="13" width="0.6640625" style="38" customWidth="1"/>
    <col min="14" max="14" width="13" style="38" customWidth="1"/>
    <col min="15" max="15" width="0.6640625" style="38" customWidth="1"/>
    <col min="16" max="16" width="13" style="38" customWidth="1"/>
    <col min="17" max="17" width="0.6640625" style="38" customWidth="1"/>
    <col min="18" max="18" width="13" style="38" customWidth="1"/>
    <col min="19" max="19" width="0.6640625" style="38" customWidth="1"/>
    <col min="20" max="20" width="13" style="38" customWidth="1"/>
    <col min="21" max="21" width="4.6640625" style="38" customWidth="1"/>
    <col min="22" max="22" width="10.1640625" style="38" customWidth="1"/>
    <col min="23" max="23" width="0.6640625" style="38" customWidth="1"/>
    <col min="24" max="24" width="10.1640625" style="38" customWidth="1"/>
    <col min="25" max="25" width="0.6640625" style="38" customWidth="1"/>
    <col min="26" max="26" width="10.1640625" style="38" customWidth="1"/>
    <col min="27" max="16384" width="21.5" style="38"/>
  </cols>
  <sheetData>
    <row r="1" spans="1:29" s="34" customFormat="1" ht="18.75" hidden="1" customHeight="1" x14ac:dyDescent="0.2">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row>
    <row r="2" spans="1:29" s="34" customFormat="1" x14ac:dyDescent="0.2">
      <c r="A2" s="37"/>
      <c r="B2" s="34" t="s">
        <v>20</v>
      </c>
      <c r="C2" s="37"/>
      <c r="D2" s="37"/>
      <c r="E2" s="37"/>
      <c r="F2" s="37"/>
      <c r="G2" s="37"/>
      <c r="H2" s="37"/>
      <c r="I2" s="37"/>
      <c r="J2" s="37"/>
      <c r="K2" s="37"/>
      <c r="L2" s="37"/>
      <c r="M2" s="37"/>
      <c r="N2" s="37"/>
      <c r="O2" s="37"/>
      <c r="P2" s="37"/>
      <c r="Q2" s="37"/>
      <c r="R2" s="37"/>
      <c r="S2" s="37"/>
      <c r="T2" s="37"/>
      <c r="U2" s="37"/>
      <c r="V2" s="37"/>
      <c r="W2" s="37"/>
      <c r="X2" s="37"/>
      <c r="Y2" s="37"/>
      <c r="Z2" s="37"/>
      <c r="AA2" s="37"/>
      <c r="AB2" s="37"/>
      <c r="AC2" s="37"/>
    </row>
    <row r="3" spans="1:29" s="34" customFormat="1" ht="24" x14ac:dyDescent="0.2">
      <c r="A3" s="37"/>
      <c r="B3" s="34" t="s">
        <v>158</v>
      </c>
      <c r="C3" s="37"/>
      <c r="D3" s="37"/>
      <c r="E3" s="37"/>
      <c r="F3" s="37"/>
      <c r="G3" s="37"/>
      <c r="H3" s="37"/>
      <c r="I3" s="37"/>
      <c r="J3" s="37"/>
      <c r="K3" s="37"/>
      <c r="L3" s="37"/>
      <c r="M3" s="37"/>
      <c r="N3" s="37"/>
      <c r="O3" s="37"/>
      <c r="P3" s="37"/>
      <c r="Q3" s="37"/>
      <c r="R3" s="37"/>
      <c r="S3" s="37"/>
      <c r="T3" s="37"/>
      <c r="U3" s="37"/>
      <c r="V3" s="37"/>
      <c r="W3" s="37"/>
      <c r="X3" s="37"/>
      <c r="Y3" s="37"/>
      <c r="Z3" s="37"/>
      <c r="AA3" s="37"/>
      <c r="AB3" s="37"/>
      <c r="AC3" s="37"/>
    </row>
    <row r="4" spans="1:29" s="34" customFormat="1" x14ac:dyDescent="0.2">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row>
    <row r="5" spans="1:29" s="34" customFormat="1" x14ac:dyDescent="0.2">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row>
    <row r="6" spans="1:29" s="34" customFormat="1" x14ac:dyDescent="0.2">
      <c r="A6" s="37"/>
      <c r="B6" s="37"/>
      <c r="C6" s="37"/>
      <c r="D6" s="260">
        <v>2014</v>
      </c>
      <c r="E6" s="261"/>
      <c r="F6" s="261"/>
      <c r="G6" s="261"/>
      <c r="H6" s="261"/>
      <c r="I6" s="261"/>
      <c r="J6" s="261"/>
      <c r="K6" s="37"/>
      <c r="L6" s="260">
        <v>2015</v>
      </c>
      <c r="M6" s="261"/>
      <c r="N6" s="261"/>
      <c r="O6" s="261"/>
      <c r="P6" s="261"/>
      <c r="Q6" s="261"/>
      <c r="R6" s="261"/>
      <c r="S6" s="37"/>
      <c r="T6" s="69">
        <v>2016</v>
      </c>
      <c r="U6" s="37"/>
      <c r="V6" s="37"/>
      <c r="W6" s="37"/>
      <c r="X6" s="37"/>
      <c r="Y6" s="37"/>
      <c r="Z6" s="37"/>
      <c r="AA6" s="37"/>
      <c r="AB6" s="37"/>
      <c r="AC6" s="37"/>
    </row>
    <row r="7" spans="1:29" s="34" customFormat="1" x14ac:dyDescent="0.2">
      <c r="A7" s="37"/>
      <c r="B7" s="127" t="s">
        <v>22</v>
      </c>
      <c r="C7" s="37"/>
      <c r="D7" s="71" t="s">
        <v>23</v>
      </c>
      <c r="E7" s="72"/>
      <c r="F7" s="71" t="s">
        <v>24</v>
      </c>
      <c r="G7" s="72"/>
      <c r="H7" s="71" t="s">
        <v>25</v>
      </c>
      <c r="I7" s="72"/>
      <c r="J7" s="71" t="s">
        <v>26</v>
      </c>
      <c r="K7" s="72"/>
      <c r="L7" s="71" t="s">
        <v>23</v>
      </c>
      <c r="M7" s="72"/>
      <c r="N7" s="71" t="s">
        <v>24</v>
      </c>
      <c r="O7" s="72"/>
      <c r="P7" s="71" t="s">
        <v>25</v>
      </c>
      <c r="Q7" s="72"/>
      <c r="R7" s="73" t="s">
        <v>26</v>
      </c>
      <c r="S7" s="72"/>
      <c r="T7" s="73" t="s">
        <v>23</v>
      </c>
      <c r="U7" s="37"/>
      <c r="V7" s="37"/>
      <c r="W7" s="37"/>
      <c r="X7" s="37"/>
      <c r="Y7" s="37"/>
      <c r="Z7" s="37"/>
      <c r="AA7" s="37"/>
      <c r="AB7" s="37"/>
      <c r="AC7" s="37"/>
    </row>
    <row r="8" spans="1:29" x14ac:dyDescent="0.2">
      <c r="A8" s="36"/>
      <c r="B8" s="38" t="s">
        <v>27</v>
      </c>
      <c r="C8" s="36"/>
      <c r="D8" s="36"/>
      <c r="E8" s="36"/>
      <c r="F8" s="36"/>
      <c r="G8" s="36"/>
      <c r="H8" s="36"/>
      <c r="I8" s="36"/>
      <c r="J8" s="36"/>
      <c r="K8" s="36"/>
      <c r="L8" s="36"/>
      <c r="M8" s="36"/>
      <c r="N8" s="36"/>
      <c r="O8" s="36"/>
      <c r="P8" s="36"/>
      <c r="Q8" s="36"/>
      <c r="R8" s="36"/>
      <c r="S8" s="36"/>
      <c r="T8" s="36"/>
      <c r="U8" s="36"/>
      <c r="V8" s="36"/>
      <c r="W8" s="36"/>
      <c r="X8" s="36"/>
      <c r="Y8" s="36"/>
      <c r="Z8" s="36"/>
      <c r="AA8" s="36"/>
      <c r="AB8" s="36"/>
      <c r="AC8" s="36"/>
    </row>
    <row r="9" spans="1:29" x14ac:dyDescent="0.2">
      <c r="A9" s="36"/>
      <c r="B9" s="40" t="s">
        <v>28</v>
      </c>
      <c r="C9" s="36"/>
      <c r="D9" s="36"/>
      <c r="E9" s="36"/>
      <c r="F9" s="36"/>
      <c r="G9" s="36"/>
      <c r="H9" s="36"/>
      <c r="I9" s="36"/>
      <c r="J9" s="36"/>
      <c r="K9" s="36"/>
      <c r="L9" s="36"/>
      <c r="M9" s="36"/>
      <c r="N9" s="36"/>
      <c r="O9" s="36"/>
      <c r="P9" s="36"/>
      <c r="Q9" s="36"/>
      <c r="R9" s="36"/>
      <c r="S9" s="36"/>
      <c r="T9" s="36"/>
      <c r="U9" s="36"/>
      <c r="V9" s="36"/>
      <c r="W9" s="36"/>
      <c r="X9" s="36"/>
      <c r="Y9" s="36"/>
      <c r="Z9" s="36"/>
      <c r="AA9" s="36"/>
      <c r="AB9" s="36"/>
      <c r="AC9" s="36"/>
    </row>
    <row r="10" spans="1:29" x14ac:dyDescent="0.2">
      <c r="A10" s="36"/>
      <c r="B10" s="75" t="s">
        <v>159</v>
      </c>
      <c r="C10" s="36"/>
      <c r="D10" s="152">
        <v>955</v>
      </c>
      <c r="E10" s="151"/>
      <c r="F10" s="152">
        <v>958</v>
      </c>
      <c r="G10" s="151"/>
      <c r="H10" s="152">
        <v>971</v>
      </c>
      <c r="I10" s="151"/>
      <c r="J10" s="152">
        <v>964</v>
      </c>
      <c r="K10" s="151"/>
      <c r="L10" s="152">
        <v>979</v>
      </c>
      <c r="M10" s="151"/>
      <c r="N10" s="152">
        <v>995</v>
      </c>
      <c r="O10" s="151"/>
      <c r="P10" s="152">
        <v>1001</v>
      </c>
      <c r="Q10" s="151"/>
      <c r="R10" s="152">
        <v>970</v>
      </c>
      <c r="S10" s="151"/>
      <c r="T10" s="152">
        <v>974</v>
      </c>
      <c r="U10" s="36"/>
      <c r="V10" s="36"/>
      <c r="W10" s="36"/>
      <c r="X10" s="36"/>
      <c r="Y10" s="36"/>
      <c r="Z10" s="36"/>
      <c r="AA10" s="36"/>
      <c r="AB10" s="36"/>
      <c r="AC10" s="36"/>
    </row>
    <row r="11" spans="1:29" x14ac:dyDescent="0.2">
      <c r="A11" s="36"/>
      <c r="B11" s="75" t="s">
        <v>160</v>
      </c>
      <c r="C11" s="36"/>
      <c r="D11" s="79">
        <v>33</v>
      </c>
      <c r="E11" s="91"/>
      <c r="F11" s="79">
        <v>39</v>
      </c>
      <c r="G11" s="91"/>
      <c r="H11" s="79">
        <v>31</v>
      </c>
      <c r="I11" s="91"/>
      <c r="J11" s="79">
        <v>32</v>
      </c>
      <c r="K11" s="91"/>
      <c r="L11" s="79">
        <v>38</v>
      </c>
      <c r="M11" s="36"/>
      <c r="N11" s="79">
        <v>43</v>
      </c>
      <c r="O11" s="36"/>
      <c r="P11" s="79">
        <v>33</v>
      </c>
      <c r="Q11" s="91"/>
      <c r="R11" s="79">
        <v>39</v>
      </c>
      <c r="S11" s="36"/>
      <c r="T11" s="79">
        <v>42</v>
      </c>
      <c r="U11" s="36"/>
      <c r="V11" s="36"/>
      <c r="W11" s="36"/>
      <c r="X11" s="36"/>
      <c r="Y11" s="36"/>
      <c r="Z11" s="36"/>
      <c r="AA11" s="36"/>
      <c r="AB11" s="36"/>
      <c r="AC11" s="36"/>
    </row>
    <row r="12" spans="1:29" x14ac:dyDescent="0.2">
      <c r="A12" s="36"/>
      <c r="B12" s="75" t="s">
        <v>30</v>
      </c>
      <c r="C12" s="36"/>
      <c r="D12" s="79">
        <v>228</v>
      </c>
      <c r="E12" s="91"/>
      <c r="F12" s="79">
        <v>231</v>
      </c>
      <c r="G12" s="91"/>
      <c r="H12" s="79">
        <v>314</v>
      </c>
      <c r="I12" s="91"/>
      <c r="J12" s="79">
        <v>193</v>
      </c>
      <c r="K12" s="91"/>
      <c r="L12" s="79">
        <v>231</v>
      </c>
      <c r="M12" s="36"/>
      <c r="N12" s="79">
        <v>234</v>
      </c>
      <c r="O12" s="36"/>
      <c r="P12" s="79">
        <v>312</v>
      </c>
      <c r="Q12" s="91"/>
      <c r="R12" s="79">
        <v>199</v>
      </c>
      <c r="S12" s="36"/>
      <c r="T12" s="79">
        <v>244</v>
      </c>
      <c r="U12" s="36"/>
      <c r="V12" s="36"/>
      <c r="W12" s="36"/>
      <c r="X12" s="36"/>
      <c r="Y12" s="36"/>
      <c r="Z12" s="36"/>
      <c r="AA12" s="36"/>
      <c r="AB12" s="36"/>
      <c r="AC12" s="36"/>
    </row>
    <row r="13" spans="1:29" x14ac:dyDescent="0.2">
      <c r="A13" s="36"/>
      <c r="B13" s="75" t="s">
        <v>31</v>
      </c>
      <c r="C13" s="36"/>
      <c r="D13" s="79">
        <v>323</v>
      </c>
      <c r="E13" s="91"/>
      <c r="F13" s="79">
        <v>324</v>
      </c>
      <c r="G13" s="91"/>
      <c r="H13" s="79">
        <v>336</v>
      </c>
      <c r="I13" s="91"/>
      <c r="J13" s="79">
        <v>346</v>
      </c>
      <c r="K13" s="91"/>
      <c r="L13" s="79">
        <v>342</v>
      </c>
      <c r="M13" s="36"/>
      <c r="N13" s="79">
        <v>346</v>
      </c>
      <c r="O13" s="36"/>
      <c r="P13" s="79">
        <v>345</v>
      </c>
      <c r="Q13" s="91"/>
      <c r="R13" s="79">
        <v>337</v>
      </c>
      <c r="S13" s="36"/>
      <c r="T13" s="79">
        <v>348</v>
      </c>
      <c r="U13" s="36"/>
      <c r="V13" s="36"/>
      <c r="W13" s="36"/>
      <c r="X13" s="36"/>
      <c r="Y13" s="36"/>
      <c r="Z13" s="36"/>
      <c r="AA13" s="36"/>
      <c r="AB13" s="36"/>
      <c r="AC13" s="36"/>
    </row>
    <row r="14" spans="1:29" x14ac:dyDescent="0.2">
      <c r="A14" s="36"/>
      <c r="B14" s="75" t="s">
        <v>32</v>
      </c>
      <c r="C14" s="36"/>
      <c r="D14" s="81">
        <v>134</v>
      </c>
      <c r="E14" s="91"/>
      <c r="F14" s="81">
        <v>140</v>
      </c>
      <c r="G14" s="91"/>
      <c r="H14" s="81">
        <v>139</v>
      </c>
      <c r="I14" s="91"/>
      <c r="J14" s="81">
        <v>142</v>
      </c>
      <c r="K14" s="91"/>
      <c r="L14" s="81">
        <v>135</v>
      </c>
      <c r="M14" s="36"/>
      <c r="N14" s="81">
        <v>141</v>
      </c>
      <c r="O14" s="36"/>
      <c r="P14" s="81">
        <v>135</v>
      </c>
      <c r="Q14" s="91"/>
      <c r="R14" s="81">
        <v>135</v>
      </c>
      <c r="S14" s="36"/>
      <c r="T14" s="81">
        <v>129</v>
      </c>
      <c r="U14" s="36"/>
      <c r="V14" s="36"/>
      <c r="W14" s="36"/>
      <c r="X14" s="36"/>
      <c r="Y14" s="36"/>
      <c r="Z14" s="36"/>
      <c r="AA14" s="36"/>
      <c r="AB14" s="36"/>
      <c r="AC14" s="36"/>
    </row>
    <row r="15" spans="1:29" x14ac:dyDescent="0.2">
      <c r="A15" s="36"/>
      <c r="B15" s="82" t="s">
        <v>33</v>
      </c>
      <c r="C15" s="36"/>
      <c r="D15" s="79">
        <f>SUM(D10:D14)</f>
        <v>1673</v>
      </c>
      <c r="E15" s="79"/>
      <c r="F15" s="79">
        <f>SUM(F10:F14)</f>
        <v>1692</v>
      </c>
      <c r="G15" s="79"/>
      <c r="H15" s="79">
        <f>SUM(H10:H14)</f>
        <v>1791</v>
      </c>
      <c r="I15" s="79"/>
      <c r="J15" s="79">
        <f>SUM(J10:J14)</f>
        <v>1677</v>
      </c>
      <c r="K15" s="79"/>
      <c r="L15" s="79">
        <f>SUM(L10:L14)</f>
        <v>1725</v>
      </c>
      <c r="M15" s="79"/>
      <c r="N15" s="79">
        <f>SUM(N10:N14)</f>
        <v>1759</v>
      </c>
      <c r="O15" s="79"/>
      <c r="P15" s="79">
        <f>SUM(P10:P14)</f>
        <v>1826</v>
      </c>
      <c r="Q15" s="79"/>
      <c r="R15" s="79">
        <f>SUM(R10:R14)</f>
        <v>1680</v>
      </c>
      <c r="S15" s="36"/>
      <c r="T15" s="79">
        <f>SUM(T10:T14)</f>
        <v>1737</v>
      </c>
      <c r="U15" s="36"/>
      <c r="V15" s="36"/>
      <c r="W15" s="36"/>
      <c r="X15" s="36"/>
      <c r="Y15" s="36"/>
      <c r="Z15" s="36"/>
      <c r="AA15" s="36"/>
      <c r="AB15" s="36"/>
      <c r="AC15" s="36"/>
    </row>
    <row r="16" spans="1:29" x14ac:dyDescent="0.2">
      <c r="A16" s="36"/>
      <c r="B16" s="40" t="s">
        <v>161</v>
      </c>
      <c r="C16" s="36"/>
      <c r="D16" s="79">
        <v>164</v>
      </c>
      <c r="E16" s="91"/>
      <c r="F16" s="79">
        <v>148</v>
      </c>
      <c r="G16" s="91"/>
      <c r="H16" s="79">
        <v>164</v>
      </c>
      <c r="I16" s="91"/>
      <c r="J16" s="79">
        <v>167</v>
      </c>
      <c r="K16" s="91"/>
      <c r="L16" s="79">
        <v>212</v>
      </c>
      <c r="M16" s="36"/>
      <c r="N16" s="79">
        <v>181</v>
      </c>
      <c r="O16" s="36"/>
      <c r="P16" s="79">
        <v>179</v>
      </c>
      <c r="Q16" s="91"/>
      <c r="R16" s="79">
        <v>150</v>
      </c>
      <c r="S16" s="36"/>
      <c r="T16" s="79">
        <v>168</v>
      </c>
      <c r="U16" s="36"/>
      <c r="V16" s="36"/>
      <c r="W16" s="36"/>
      <c r="X16" s="36"/>
      <c r="Y16" s="36"/>
      <c r="Z16" s="36"/>
      <c r="AA16" s="36"/>
      <c r="AB16" s="36"/>
      <c r="AC16" s="36"/>
    </row>
    <row r="17" spans="1:29" x14ac:dyDescent="0.2">
      <c r="A17" s="36"/>
      <c r="B17" s="40" t="s">
        <v>269</v>
      </c>
      <c r="C17" s="36"/>
      <c r="D17" s="81">
        <v>86</v>
      </c>
      <c r="E17" s="91"/>
      <c r="F17" s="81">
        <v>117</v>
      </c>
      <c r="G17" s="91"/>
      <c r="H17" s="81">
        <v>90</v>
      </c>
      <c r="I17" s="91"/>
      <c r="J17" s="81">
        <v>113</v>
      </c>
      <c r="K17" s="91"/>
      <c r="L17" s="81">
        <v>92</v>
      </c>
      <c r="M17" s="36"/>
      <c r="N17" s="81">
        <v>117</v>
      </c>
      <c r="O17" s="36"/>
      <c r="P17" s="81">
        <v>129</v>
      </c>
      <c r="Q17" s="91"/>
      <c r="R17" s="81">
        <v>127</v>
      </c>
      <c r="S17" s="36"/>
      <c r="T17" s="81">
        <v>125</v>
      </c>
      <c r="U17" s="36"/>
      <c r="V17" s="36"/>
      <c r="W17" s="36"/>
      <c r="X17" s="36"/>
      <c r="Y17" s="36"/>
      <c r="Z17" s="36"/>
      <c r="AA17" s="36"/>
      <c r="AB17" s="36"/>
      <c r="AC17" s="36"/>
    </row>
    <row r="18" spans="1:29" x14ac:dyDescent="0.2">
      <c r="A18" s="36"/>
      <c r="B18" s="82" t="s">
        <v>162</v>
      </c>
      <c r="C18" s="36"/>
      <c r="D18" s="79">
        <f>SUM(D15:D17)</f>
        <v>1923</v>
      </c>
      <c r="E18" s="79"/>
      <c r="F18" s="79">
        <f>SUM(F15:F17)</f>
        <v>1957</v>
      </c>
      <c r="G18" s="79"/>
      <c r="H18" s="79">
        <f>SUM(H15:H17)</f>
        <v>2045</v>
      </c>
      <c r="I18" s="79"/>
      <c r="J18" s="79">
        <f>SUM(J15:J17)</f>
        <v>1957</v>
      </c>
      <c r="K18" s="79"/>
      <c r="L18" s="79">
        <f>SUM(L15:L17)</f>
        <v>2029</v>
      </c>
      <c r="M18" s="79"/>
      <c r="N18" s="79">
        <f>SUM(N15:N17)</f>
        <v>2057</v>
      </c>
      <c r="O18" s="79"/>
      <c r="P18" s="79">
        <f>SUM(P15:P17)</f>
        <v>2134</v>
      </c>
      <c r="Q18" s="79"/>
      <c r="R18" s="79">
        <f>SUM(R15:R17)</f>
        <v>1957</v>
      </c>
      <c r="S18" s="36"/>
      <c r="T18" s="79">
        <f>SUM(T15:T17)</f>
        <v>2030</v>
      </c>
      <c r="U18" s="36"/>
      <c r="V18" s="36"/>
      <c r="W18" s="36"/>
      <c r="X18" s="36"/>
      <c r="Y18" s="36"/>
      <c r="Z18" s="36"/>
      <c r="AA18" s="36"/>
      <c r="AB18" s="36"/>
      <c r="AC18" s="36"/>
    </row>
    <row r="19" spans="1:29" x14ac:dyDescent="0.2">
      <c r="A19" s="36"/>
      <c r="B19" s="40" t="s">
        <v>38</v>
      </c>
      <c r="C19" s="36"/>
      <c r="D19" s="81">
        <v>625</v>
      </c>
      <c r="E19" s="91"/>
      <c r="F19" s="81">
        <v>630</v>
      </c>
      <c r="G19" s="91"/>
      <c r="H19" s="81">
        <v>613</v>
      </c>
      <c r="I19" s="91"/>
      <c r="J19" s="81">
        <v>600</v>
      </c>
      <c r="K19" s="91"/>
      <c r="L19" s="81">
        <v>629</v>
      </c>
      <c r="M19" s="36"/>
      <c r="N19" s="81">
        <v>667</v>
      </c>
      <c r="O19" s="36"/>
      <c r="P19" s="81">
        <v>662</v>
      </c>
      <c r="Q19" s="91"/>
      <c r="R19" s="81">
        <v>664</v>
      </c>
      <c r="S19" s="36"/>
      <c r="T19" s="81">
        <v>679</v>
      </c>
      <c r="U19" s="36"/>
      <c r="V19" s="36"/>
      <c r="W19" s="36"/>
      <c r="X19" s="36"/>
      <c r="Y19" s="36"/>
      <c r="Z19" s="36"/>
      <c r="AA19" s="36"/>
      <c r="AB19" s="36"/>
      <c r="AC19" s="36"/>
    </row>
    <row r="20" spans="1:29" x14ac:dyDescent="0.2">
      <c r="A20" s="36"/>
      <c r="B20" s="82" t="s">
        <v>163</v>
      </c>
      <c r="C20" s="36"/>
      <c r="D20" s="79">
        <f>+D18+D19</f>
        <v>2548</v>
      </c>
      <c r="E20" s="79"/>
      <c r="F20" s="79">
        <f>+F18+F19</f>
        <v>2587</v>
      </c>
      <c r="G20" s="79"/>
      <c r="H20" s="79">
        <f>+H18+H19</f>
        <v>2658</v>
      </c>
      <c r="I20" s="79"/>
      <c r="J20" s="79">
        <f>+J18+J19</f>
        <v>2557</v>
      </c>
      <c r="K20" s="79"/>
      <c r="L20" s="79">
        <f>+L18+L19</f>
        <v>2658</v>
      </c>
      <c r="M20" s="79"/>
      <c r="N20" s="79">
        <f>+N18+N19</f>
        <v>2724</v>
      </c>
      <c r="O20" s="79"/>
      <c r="P20" s="79">
        <f>+P18+P19</f>
        <v>2796</v>
      </c>
      <c r="Q20" s="79"/>
      <c r="R20" s="79">
        <f>+R18+R19</f>
        <v>2621</v>
      </c>
      <c r="S20" s="36"/>
      <c r="T20" s="79">
        <f>+T18+T19</f>
        <v>2709</v>
      </c>
      <c r="U20" s="36"/>
      <c r="V20" s="36"/>
      <c r="W20" s="36"/>
      <c r="X20" s="36"/>
      <c r="Y20" s="36"/>
      <c r="Z20" s="36"/>
      <c r="AA20" s="36"/>
      <c r="AB20" s="36"/>
      <c r="AC20" s="36"/>
    </row>
    <row r="21" spans="1:29" x14ac:dyDescent="0.2">
      <c r="A21" s="36"/>
      <c r="B21" s="38" t="s">
        <v>164</v>
      </c>
      <c r="C21" s="36"/>
      <c r="D21" s="81">
        <v>1815</v>
      </c>
      <c r="E21" s="91"/>
      <c r="F21" s="81">
        <v>1856</v>
      </c>
      <c r="G21" s="91"/>
      <c r="H21" s="81">
        <v>1863</v>
      </c>
      <c r="I21" s="91"/>
      <c r="J21" s="81">
        <v>2532</v>
      </c>
      <c r="K21" s="91"/>
      <c r="L21" s="81">
        <v>1822</v>
      </c>
      <c r="M21" s="36"/>
      <c r="N21" s="81">
        <v>1874</v>
      </c>
      <c r="O21" s="36"/>
      <c r="P21" s="81">
        <v>1853</v>
      </c>
      <c r="Q21" s="91"/>
      <c r="R21" s="81">
        <v>1791</v>
      </c>
      <c r="S21" s="36"/>
      <c r="T21" s="81">
        <v>1770</v>
      </c>
      <c r="U21" s="36"/>
      <c r="V21" s="36"/>
      <c r="W21" s="36"/>
      <c r="X21" s="36"/>
      <c r="Y21" s="36"/>
      <c r="Z21" s="36"/>
      <c r="AA21" s="36"/>
      <c r="AB21" s="36"/>
      <c r="AC21" s="36"/>
    </row>
    <row r="22" spans="1:29" ht="24" x14ac:dyDescent="0.2">
      <c r="A22" s="36"/>
      <c r="B22" s="82" t="s">
        <v>330</v>
      </c>
      <c r="C22" s="36"/>
      <c r="D22" s="79">
        <f>+D20-D21</f>
        <v>733</v>
      </c>
      <c r="E22" s="79"/>
      <c r="F22" s="79">
        <f>+F20-F21</f>
        <v>731</v>
      </c>
      <c r="G22" s="79"/>
      <c r="H22" s="79">
        <f>+H20-H21</f>
        <v>795</v>
      </c>
      <c r="I22" s="79"/>
      <c r="J22" s="79">
        <f>+J20-J21</f>
        <v>25</v>
      </c>
      <c r="K22" s="79"/>
      <c r="L22" s="79">
        <f>+L20-L21</f>
        <v>836</v>
      </c>
      <c r="M22" s="79"/>
      <c r="N22" s="79">
        <f>+N20-N21</f>
        <v>850</v>
      </c>
      <c r="O22" s="79"/>
      <c r="P22" s="79">
        <f>+P20-P21</f>
        <v>943</v>
      </c>
      <c r="Q22" s="79"/>
      <c r="R22" s="79">
        <f>+R20-R21</f>
        <v>830</v>
      </c>
      <c r="S22" s="36"/>
      <c r="T22" s="79">
        <f>+T20-T21</f>
        <v>939</v>
      </c>
      <c r="U22" s="36"/>
      <c r="V22" s="36"/>
      <c r="W22" s="36"/>
      <c r="X22" s="36"/>
      <c r="Y22" s="36"/>
      <c r="Z22" s="36"/>
      <c r="AA22" s="36"/>
      <c r="AB22" s="36"/>
      <c r="AC22" s="36"/>
    </row>
    <row r="23" spans="1:29" x14ac:dyDescent="0.2">
      <c r="A23" s="36"/>
      <c r="B23" s="187" t="s">
        <v>39</v>
      </c>
      <c r="C23" s="184"/>
      <c r="D23" s="181">
        <v>-7</v>
      </c>
      <c r="E23" s="183"/>
      <c r="F23" s="181">
        <v>-8</v>
      </c>
      <c r="G23" s="183"/>
      <c r="H23" s="181">
        <v>-16</v>
      </c>
      <c r="I23" s="183"/>
      <c r="J23" s="181">
        <v>10</v>
      </c>
      <c r="K23" s="183"/>
      <c r="L23" s="181">
        <v>7</v>
      </c>
      <c r="M23" s="184"/>
      <c r="N23" s="181">
        <v>6</v>
      </c>
      <c r="O23" s="184"/>
      <c r="P23" s="181">
        <v>7</v>
      </c>
      <c r="Q23" s="183"/>
      <c r="R23" s="181">
        <v>8</v>
      </c>
      <c r="S23" s="184"/>
      <c r="T23" s="181">
        <v>14</v>
      </c>
      <c r="U23" s="36"/>
      <c r="V23" s="36"/>
      <c r="W23" s="36"/>
      <c r="X23" s="36"/>
      <c r="Y23" s="36"/>
      <c r="Z23" s="36"/>
      <c r="AA23" s="36"/>
      <c r="AB23" s="36"/>
      <c r="AC23" s="36"/>
    </row>
    <row r="24" spans="1:29" x14ac:dyDescent="0.2">
      <c r="A24" s="36"/>
      <c r="B24" s="187" t="s">
        <v>41</v>
      </c>
      <c r="C24" s="184"/>
      <c r="D24" s="182">
        <v>44</v>
      </c>
      <c r="E24" s="183"/>
      <c r="F24" s="182">
        <v>44</v>
      </c>
      <c r="G24" s="183"/>
      <c r="H24" s="182">
        <v>44</v>
      </c>
      <c r="I24" s="183"/>
      <c r="J24" s="182">
        <v>43</v>
      </c>
      <c r="K24" s="183"/>
      <c r="L24" s="182">
        <v>41</v>
      </c>
      <c r="M24" s="184"/>
      <c r="N24" s="182">
        <v>40</v>
      </c>
      <c r="O24" s="184"/>
      <c r="P24" s="182">
        <v>41</v>
      </c>
      <c r="Q24" s="183"/>
      <c r="R24" s="182">
        <v>40</v>
      </c>
      <c r="S24" s="184"/>
      <c r="T24" s="182">
        <v>38</v>
      </c>
      <c r="U24" s="36"/>
      <c r="V24" s="36"/>
      <c r="W24" s="36"/>
      <c r="X24" s="36"/>
      <c r="Y24" s="36"/>
      <c r="Z24" s="36"/>
      <c r="AA24" s="36"/>
      <c r="AB24" s="36"/>
      <c r="AC24" s="36"/>
    </row>
    <row r="25" spans="1:29" x14ac:dyDescent="0.2">
      <c r="A25" s="36"/>
      <c r="B25" s="247" t="s">
        <v>155</v>
      </c>
      <c r="C25" s="184"/>
      <c r="D25" s="180">
        <f>+D22-D24-D23</f>
        <v>696</v>
      </c>
      <c r="E25" s="180"/>
      <c r="F25" s="180">
        <f>+F22-F24-F23</f>
        <v>695</v>
      </c>
      <c r="G25" s="180"/>
      <c r="H25" s="180">
        <f>+H22-H24-H23</f>
        <v>767</v>
      </c>
      <c r="I25" s="180"/>
      <c r="J25" s="180">
        <f>+J22-J24-J23</f>
        <v>-28</v>
      </c>
      <c r="K25" s="180"/>
      <c r="L25" s="180">
        <f>+L22-L24-L23</f>
        <v>788</v>
      </c>
      <c r="M25" s="180"/>
      <c r="N25" s="180">
        <f>+N22-N24-N23</f>
        <v>804</v>
      </c>
      <c r="O25" s="180"/>
      <c r="P25" s="180">
        <f>+P22-P24-P23</f>
        <v>895</v>
      </c>
      <c r="Q25" s="180"/>
      <c r="R25" s="180">
        <f>+R22-R24-R23</f>
        <v>782</v>
      </c>
      <c r="S25" s="248"/>
      <c r="T25" s="180">
        <f>+T22-T24-T23</f>
        <v>887</v>
      </c>
      <c r="U25" s="36"/>
      <c r="V25" s="36"/>
      <c r="W25" s="36"/>
      <c r="X25" s="36"/>
      <c r="Y25" s="36"/>
      <c r="Z25" s="36"/>
      <c r="AA25" s="36"/>
      <c r="AB25" s="36"/>
      <c r="AC25" s="36"/>
    </row>
    <row r="26" spans="1:29" x14ac:dyDescent="0.2">
      <c r="A26" s="36"/>
      <c r="B26" s="184"/>
      <c r="C26" s="184"/>
      <c r="D26" s="248"/>
      <c r="E26" s="248"/>
      <c r="F26" s="248"/>
      <c r="G26" s="248"/>
      <c r="H26" s="248"/>
      <c r="I26" s="248"/>
      <c r="J26" s="248"/>
      <c r="K26" s="248"/>
      <c r="L26" s="248"/>
      <c r="M26" s="248"/>
      <c r="N26" s="248"/>
      <c r="O26" s="248"/>
      <c r="P26" s="248"/>
      <c r="Q26" s="248"/>
      <c r="R26" s="248"/>
      <c r="S26" s="248"/>
      <c r="T26" s="248"/>
      <c r="U26" s="36"/>
      <c r="V26" s="36"/>
      <c r="W26" s="36"/>
      <c r="X26" s="36"/>
      <c r="Y26" s="36"/>
      <c r="Z26" s="36"/>
      <c r="AA26" s="36"/>
      <c r="AB26" s="36"/>
      <c r="AC26" s="36"/>
    </row>
    <row r="27" spans="1:29" x14ac:dyDescent="0.2">
      <c r="A27" s="36"/>
      <c r="B27" s="187" t="s">
        <v>165</v>
      </c>
      <c r="C27" s="184"/>
      <c r="D27" s="180">
        <v>38077</v>
      </c>
      <c r="E27" s="248"/>
      <c r="F27" s="180">
        <v>39737</v>
      </c>
      <c r="G27" s="248"/>
      <c r="H27" s="180">
        <v>40344</v>
      </c>
      <c r="I27" s="248"/>
      <c r="J27" s="180">
        <v>42342</v>
      </c>
      <c r="K27" s="248"/>
      <c r="L27" s="180">
        <v>45071</v>
      </c>
      <c r="M27" s="248"/>
      <c r="N27" s="180">
        <v>45822</v>
      </c>
      <c r="O27" s="248"/>
      <c r="P27" s="180">
        <v>46222</v>
      </c>
      <c r="Q27" s="248"/>
      <c r="R27" s="180">
        <v>45844</v>
      </c>
      <c r="S27" s="248"/>
      <c r="T27" s="180">
        <v>45004</v>
      </c>
      <c r="U27" s="36"/>
      <c r="V27" s="36"/>
      <c r="W27" s="36"/>
      <c r="X27" s="36"/>
      <c r="Y27" s="36"/>
      <c r="Z27" s="36"/>
      <c r="AA27" s="36"/>
      <c r="AB27" s="36"/>
      <c r="AC27" s="36"/>
    </row>
    <row r="28" spans="1:29" x14ac:dyDescent="0.2">
      <c r="A28" s="36"/>
      <c r="B28" s="187" t="s">
        <v>156</v>
      </c>
      <c r="C28" s="184"/>
      <c r="D28" s="180">
        <v>264875</v>
      </c>
      <c r="E28" s="248"/>
      <c r="F28" s="180">
        <v>269636</v>
      </c>
      <c r="G28" s="248"/>
      <c r="H28" s="180">
        <v>272331</v>
      </c>
      <c r="I28" s="248"/>
      <c r="J28" s="180">
        <v>278902</v>
      </c>
      <c r="K28" s="248"/>
      <c r="L28" s="180">
        <v>287321</v>
      </c>
      <c r="M28" s="248"/>
      <c r="N28" s="180">
        <v>292264</v>
      </c>
      <c r="O28" s="248"/>
      <c r="P28" s="180">
        <v>285195</v>
      </c>
      <c r="Q28" s="248"/>
      <c r="R28" s="180">
        <v>281766</v>
      </c>
      <c r="S28" s="248"/>
      <c r="T28" s="180">
        <v>273289</v>
      </c>
      <c r="U28" s="36"/>
      <c r="V28" s="36"/>
      <c r="W28" s="36"/>
      <c r="X28" s="36"/>
      <c r="Y28" s="36"/>
      <c r="Z28" s="36"/>
      <c r="AA28" s="36"/>
      <c r="AB28" s="36"/>
      <c r="AC28" s="36"/>
    </row>
    <row r="29" spans="1:29" x14ac:dyDescent="0.2">
      <c r="A29" s="36"/>
      <c r="B29" s="187" t="s">
        <v>166</v>
      </c>
      <c r="C29" s="184"/>
      <c r="D29" s="180">
        <v>220393</v>
      </c>
      <c r="E29" s="248"/>
      <c r="F29" s="180">
        <v>225316</v>
      </c>
      <c r="G29" s="248"/>
      <c r="H29" s="180">
        <v>226576</v>
      </c>
      <c r="I29" s="248"/>
      <c r="J29" s="180">
        <v>229613</v>
      </c>
      <c r="K29" s="248"/>
      <c r="L29" s="180">
        <v>235524</v>
      </c>
      <c r="M29" s="248"/>
      <c r="N29" s="180">
        <v>238404</v>
      </c>
      <c r="O29" s="248"/>
      <c r="P29" s="180">
        <v>232250</v>
      </c>
      <c r="Q29" s="248"/>
      <c r="R29" s="180">
        <v>229241</v>
      </c>
      <c r="S29" s="248"/>
      <c r="T29" s="180">
        <v>215707</v>
      </c>
      <c r="U29" s="36"/>
      <c r="V29" s="36"/>
      <c r="W29" s="36"/>
      <c r="X29" s="36"/>
      <c r="Y29" s="36"/>
      <c r="Z29" s="36"/>
      <c r="AA29" s="36"/>
      <c r="AB29" s="36"/>
      <c r="AC29" s="36"/>
    </row>
    <row r="30" spans="1:29" x14ac:dyDescent="0.2">
      <c r="A30" s="36"/>
      <c r="B30" s="184"/>
      <c r="C30" s="184"/>
      <c r="D30" s="184"/>
      <c r="E30" s="184"/>
      <c r="F30" s="184"/>
      <c r="G30" s="184"/>
      <c r="H30" s="184"/>
      <c r="I30" s="184"/>
      <c r="J30" s="184"/>
      <c r="K30" s="184"/>
      <c r="L30" s="184"/>
      <c r="M30" s="184"/>
      <c r="N30" s="184"/>
      <c r="O30" s="184"/>
      <c r="P30" s="184"/>
      <c r="Q30" s="184"/>
      <c r="R30" s="184"/>
      <c r="S30" s="184"/>
      <c r="T30" s="184"/>
      <c r="U30" s="36"/>
      <c r="V30" s="36"/>
      <c r="W30" s="36"/>
      <c r="X30" s="36"/>
      <c r="Y30" s="36"/>
      <c r="Z30" s="36"/>
      <c r="AA30" s="36"/>
      <c r="AB30" s="36"/>
      <c r="AC30" s="36"/>
    </row>
    <row r="31" spans="1:29" x14ac:dyDescent="0.2">
      <c r="A31" s="36"/>
      <c r="B31" s="187" t="s">
        <v>157</v>
      </c>
      <c r="C31" s="184"/>
      <c r="D31" s="239">
        <v>0.27</v>
      </c>
      <c r="E31" s="246"/>
      <c r="F31" s="239">
        <v>0.27</v>
      </c>
      <c r="G31" s="246"/>
      <c r="H31" s="239">
        <v>0.28999999999999998</v>
      </c>
      <c r="I31" s="246"/>
      <c r="J31" s="239">
        <v>-0.01</v>
      </c>
      <c r="K31" s="246"/>
      <c r="L31" s="239">
        <v>0.3</v>
      </c>
      <c r="M31" s="184"/>
      <c r="N31" s="239">
        <v>0.3</v>
      </c>
      <c r="O31" s="184"/>
      <c r="P31" s="239">
        <v>0.32</v>
      </c>
      <c r="Q31" s="246"/>
      <c r="R31" s="239">
        <v>0.3</v>
      </c>
      <c r="S31" s="184"/>
      <c r="T31" s="239">
        <v>0.33</v>
      </c>
      <c r="U31" s="36"/>
      <c r="V31" s="36"/>
      <c r="W31" s="36"/>
      <c r="X31" s="36"/>
      <c r="Y31" s="36"/>
      <c r="Z31" s="36"/>
      <c r="AA31" s="36"/>
      <c r="AB31" s="36"/>
      <c r="AC31" s="36"/>
    </row>
    <row r="32" spans="1:29" ht="24" x14ac:dyDescent="0.2">
      <c r="A32" s="36"/>
      <c r="B32" s="187" t="s">
        <v>331</v>
      </c>
      <c r="C32" s="184"/>
      <c r="D32" s="239">
        <v>0.28999999999999998</v>
      </c>
      <c r="E32" s="246"/>
      <c r="F32" s="239">
        <v>0.28000000000000003</v>
      </c>
      <c r="G32" s="246"/>
      <c r="H32" s="239">
        <v>0.3</v>
      </c>
      <c r="I32" s="246"/>
      <c r="J32" s="239">
        <v>0.01</v>
      </c>
      <c r="K32" s="246"/>
      <c r="L32" s="239">
        <v>0.31</v>
      </c>
      <c r="M32" s="184"/>
      <c r="N32" s="239">
        <v>0.31</v>
      </c>
      <c r="O32" s="184"/>
      <c r="P32" s="239">
        <v>0.34</v>
      </c>
      <c r="Q32" s="246"/>
      <c r="R32" s="239">
        <v>0.32</v>
      </c>
      <c r="S32" s="184"/>
      <c r="T32" s="239">
        <v>0.35</v>
      </c>
      <c r="U32" s="36"/>
      <c r="V32" s="36"/>
      <c r="W32" s="36"/>
      <c r="X32" s="36"/>
      <c r="Y32" s="36"/>
      <c r="Z32" s="36"/>
      <c r="AA32" s="36"/>
      <c r="AB32" s="36"/>
      <c r="AC32" s="36"/>
    </row>
    <row r="33" spans="1:29" x14ac:dyDescent="0.2">
      <c r="A33" s="36"/>
      <c r="B33" s="36"/>
      <c r="C33" s="36"/>
      <c r="D33" s="86"/>
      <c r="E33" s="86"/>
      <c r="F33" s="86"/>
      <c r="G33" s="86"/>
      <c r="H33" s="86"/>
      <c r="I33" s="86"/>
      <c r="J33" s="86"/>
      <c r="K33" s="86"/>
      <c r="L33" s="86"/>
      <c r="M33" s="36"/>
      <c r="N33" s="86"/>
      <c r="O33" s="36"/>
      <c r="P33" s="86"/>
      <c r="Q33" s="86"/>
      <c r="R33" s="86"/>
      <c r="S33" s="36"/>
      <c r="T33" s="86"/>
      <c r="U33" s="36"/>
      <c r="V33" s="36"/>
      <c r="W33" s="36"/>
      <c r="X33" s="36"/>
      <c r="Y33" s="36"/>
      <c r="Z33" s="36"/>
      <c r="AA33" s="36"/>
      <c r="AB33" s="36"/>
      <c r="AC33" s="36"/>
    </row>
    <row r="34" spans="1:29" ht="23.25" customHeight="1" x14ac:dyDescent="0.2">
      <c r="A34" s="36"/>
      <c r="B34" s="38" t="s">
        <v>273</v>
      </c>
      <c r="C34" s="36"/>
      <c r="D34" s="85">
        <v>0.92</v>
      </c>
      <c r="E34" s="86"/>
      <c r="F34" s="85">
        <v>0.91</v>
      </c>
      <c r="G34" s="86"/>
      <c r="H34" s="85">
        <v>0.99</v>
      </c>
      <c r="I34" s="86"/>
      <c r="J34" s="85">
        <v>0.92</v>
      </c>
      <c r="K34" s="86"/>
      <c r="L34" s="85">
        <v>0.95</v>
      </c>
      <c r="M34" s="36"/>
      <c r="N34" s="85">
        <v>0.97</v>
      </c>
      <c r="O34" s="36"/>
      <c r="P34" s="85">
        <v>0.99</v>
      </c>
      <c r="Q34" s="86"/>
      <c r="R34" s="85">
        <v>0.95</v>
      </c>
      <c r="S34" s="36"/>
      <c r="T34" s="85">
        <v>0.99</v>
      </c>
      <c r="U34" s="36"/>
      <c r="V34" s="36"/>
      <c r="W34" s="36"/>
      <c r="X34" s="36"/>
      <c r="Y34" s="36"/>
      <c r="Z34" s="36"/>
      <c r="AA34" s="36"/>
      <c r="AB34" s="36"/>
      <c r="AC34" s="36"/>
    </row>
    <row r="35" spans="1:29" x14ac:dyDescent="0.2">
      <c r="A35" s="36"/>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row>
    <row r="36" spans="1:29" ht="23.25" customHeight="1" x14ac:dyDescent="0.2">
      <c r="A36" s="36"/>
      <c r="B36" s="38" t="s">
        <v>274</v>
      </c>
      <c r="C36" s="36"/>
      <c r="D36" s="193">
        <v>27.9</v>
      </c>
      <c r="E36" s="194"/>
      <c r="F36" s="193">
        <v>28.5</v>
      </c>
      <c r="G36" s="194"/>
      <c r="H36" s="193">
        <v>28.3</v>
      </c>
      <c r="I36" s="194"/>
      <c r="J36" s="193">
        <v>28.5</v>
      </c>
      <c r="K36" s="194"/>
      <c r="L36" s="193">
        <v>28.5</v>
      </c>
      <c r="M36" s="194"/>
      <c r="N36" s="193">
        <v>28.6</v>
      </c>
      <c r="O36" s="194"/>
      <c r="P36" s="193">
        <v>28.5</v>
      </c>
      <c r="Q36" s="194"/>
      <c r="R36" s="193">
        <v>28.9</v>
      </c>
      <c r="S36" s="194"/>
      <c r="T36" s="195">
        <v>29.1</v>
      </c>
      <c r="U36" s="109" t="s">
        <v>167</v>
      </c>
      <c r="V36" s="36"/>
      <c r="W36" s="36"/>
      <c r="X36" s="36"/>
      <c r="Y36" s="36"/>
      <c r="Z36" s="36"/>
      <c r="AA36" s="36"/>
      <c r="AB36" s="36"/>
      <c r="AC36" s="36"/>
    </row>
    <row r="37" spans="1:29" x14ac:dyDescent="0.2">
      <c r="A37" s="36"/>
      <c r="B37" s="36"/>
      <c r="C37" s="36"/>
      <c r="D37" s="151"/>
      <c r="E37" s="151"/>
      <c r="F37" s="151"/>
      <c r="G37" s="151"/>
      <c r="H37" s="151"/>
      <c r="I37" s="151"/>
      <c r="J37" s="151"/>
      <c r="K37" s="151"/>
      <c r="L37" s="151"/>
      <c r="M37" s="151"/>
      <c r="N37" s="151"/>
      <c r="O37" s="151"/>
      <c r="P37" s="151"/>
      <c r="Q37" s="151"/>
      <c r="R37" s="151"/>
      <c r="S37" s="151"/>
      <c r="T37" s="151"/>
      <c r="U37" s="36"/>
      <c r="V37" s="36"/>
      <c r="W37" s="36"/>
      <c r="X37" s="36"/>
      <c r="Y37" s="36"/>
      <c r="Z37" s="36"/>
      <c r="AA37" s="36"/>
      <c r="AB37" s="36"/>
      <c r="AC37" s="36"/>
    </row>
    <row r="38" spans="1:29" ht="22.5" customHeight="1" x14ac:dyDescent="0.2">
      <c r="A38" s="36"/>
      <c r="B38" s="38" t="s">
        <v>275</v>
      </c>
      <c r="C38" s="36"/>
      <c r="D38" s="152">
        <v>264</v>
      </c>
      <c r="E38" s="151"/>
      <c r="F38" s="152">
        <v>280</v>
      </c>
      <c r="G38" s="151"/>
      <c r="H38" s="152">
        <v>282</v>
      </c>
      <c r="I38" s="151"/>
      <c r="J38" s="152">
        <v>289</v>
      </c>
      <c r="K38" s="151"/>
      <c r="L38" s="152">
        <v>291</v>
      </c>
      <c r="M38" s="151"/>
      <c r="N38" s="152">
        <v>283</v>
      </c>
      <c r="O38" s="151"/>
      <c r="P38" s="152">
        <v>288</v>
      </c>
      <c r="Q38" s="151"/>
      <c r="R38" s="152">
        <v>277</v>
      </c>
      <c r="S38" s="151"/>
      <c r="T38" s="152">
        <v>300</v>
      </c>
      <c r="U38" s="36"/>
      <c r="V38" s="36"/>
      <c r="W38" s="36"/>
      <c r="X38" s="36"/>
      <c r="Y38" s="36"/>
      <c r="Z38" s="36"/>
      <c r="AA38" s="36"/>
      <c r="AB38" s="36"/>
      <c r="AC38" s="36"/>
    </row>
    <row r="39" spans="1:29" x14ac:dyDescent="0.2">
      <c r="A39" s="36"/>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row>
    <row r="40" spans="1:29" s="16" customFormat="1" ht="11.25" x14ac:dyDescent="0.2">
      <c r="A40" s="11"/>
      <c r="B40" s="265" t="s">
        <v>276</v>
      </c>
      <c r="C40" s="265"/>
      <c r="D40" s="265"/>
      <c r="E40" s="265"/>
      <c r="F40" s="265"/>
      <c r="G40" s="265"/>
      <c r="H40" s="265"/>
      <c r="I40" s="265"/>
      <c r="J40" s="265"/>
      <c r="K40" s="265"/>
      <c r="L40" s="265"/>
      <c r="M40" s="265"/>
      <c r="N40" s="265"/>
      <c r="O40" s="265"/>
      <c r="P40" s="265"/>
      <c r="Q40" s="265"/>
      <c r="R40" s="265"/>
      <c r="S40" s="265"/>
      <c r="T40" s="265"/>
      <c r="U40" s="265"/>
      <c r="V40" s="11"/>
      <c r="W40" s="11"/>
      <c r="X40" s="11"/>
      <c r="Y40" s="11"/>
      <c r="Z40" s="11"/>
      <c r="AA40" s="11"/>
      <c r="AB40" s="11"/>
      <c r="AC40" s="11"/>
    </row>
    <row r="41" spans="1:29" s="16" customFormat="1" ht="11.25" x14ac:dyDescent="0.2">
      <c r="A41" s="11"/>
      <c r="B41" s="265" t="s">
        <v>277</v>
      </c>
      <c r="C41" s="265"/>
      <c r="D41" s="265"/>
      <c r="E41" s="265"/>
      <c r="F41" s="265"/>
      <c r="G41" s="265"/>
      <c r="H41" s="265"/>
      <c r="I41" s="265"/>
      <c r="J41" s="265"/>
      <c r="K41" s="265"/>
      <c r="L41" s="265"/>
      <c r="M41" s="265"/>
      <c r="N41" s="265"/>
      <c r="O41" s="265"/>
      <c r="P41" s="265"/>
      <c r="Q41" s="265"/>
      <c r="R41" s="265"/>
      <c r="S41" s="265"/>
      <c r="T41" s="265"/>
      <c r="U41" s="265"/>
      <c r="V41" s="11"/>
      <c r="W41" s="11"/>
      <c r="X41" s="11"/>
      <c r="Y41" s="11"/>
      <c r="Z41" s="11"/>
      <c r="AA41" s="11"/>
      <c r="AB41" s="11"/>
      <c r="AC41" s="11"/>
    </row>
    <row r="42" spans="1:29" s="16" customFormat="1" ht="22.5" customHeight="1" x14ac:dyDescent="0.2">
      <c r="A42" s="11"/>
      <c r="B42" s="265" t="s">
        <v>303</v>
      </c>
      <c r="C42" s="265"/>
      <c r="D42" s="265"/>
      <c r="E42" s="265"/>
      <c r="F42" s="265"/>
      <c r="G42" s="265"/>
      <c r="H42" s="265"/>
      <c r="I42" s="265"/>
      <c r="J42" s="265"/>
      <c r="K42" s="265"/>
      <c r="L42" s="265"/>
      <c r="M42" s="265"/>
      <c r="N42" s="265"/>
      <c r="O42" s="265"/>
      <c r="P42" s="265"/>
      <c r="Q42" s="265"/>
      <c r="R42" s="265"/>
      <c r="S42" s="265"/>
      <c r="T42" s="265"/>
      <c r="U42" s="265"/>
      <c r="V42" s="11"/>
      <c r="W42" s="11"/>
      <c r="X42" s="11"/>
      <c r="Y42" s="11"/>
      <c r="Z42" s="11"/>
      <c r="AA42" s="11"/>
      <c r="AB42" s="11"/>
      <c r="AC42" s="11"/>
    </row>
    <row r="43" spans="1:29" s="16" customFormat="1" ht="11.25" x14ac:dyDescent="0.2">
      <c r="A43" s="11"/>
      <c r="B43" s="265" t="s">
        <v>278</v>
      </c>
      <c r="C43" s="265"/>
      <c r="D43" s="265"/>
      <c r="E43" s="265"/>
      <c r="F43" s="265"/>
      <c r="G43" s="265"/>
      <c r="H43" s="265"/>
      <c r="I43" s="265"/>
      <c r="J43" s="265"/>
      <c r="K43" s="265"/>
      <c r="L43" s="265"/>
      <c r="M43" s="265"/>
      <c r="N43" s="265"/>
      <c r="O43" s="265"/>
      <c r="P43" s="265"/>
      <c r="Q43" s="265"/>
      <c r="R43" s="265"/>
      <c r="S43" s="265"/>
      <c r="T43" s="265"/>
      <c r="U43" s="11"/>
      <c r="V43" s="11"/>
      <c r="W43" s="11"/>
      <c r="X43" s="11"/>
      <c r="Y43" s="11"/>
      <c r="Z43" s="11"/>
      <c r="AA43" s="11"/>
      <c r="AB43" s="11"/>
      <c r="AC43" s="11"/>
    </row>
    <row r="44" spans="1:29" s="16" customFormat="1" ht="34.5" customHeight="1" x14ac:dyDescent="0.2">
      <c r="A44" s="11"/>
      <c r="B44" s="265" t="s">
        <v>324</v>
      </c>
      <c r="C44" s="265"/>
      <c r="D44" s="265"/>
      <c r="E44" s="265"/>
      <c r="F44" s="265"/>
      <c r="G44" s="265"/>
      <c r="H44" s="265"/>
      <c r="I44" s="265"/>
      <c r="J44" s="265"/>
      <c r="K44" s="265"/>
      <c r="L44" s="265"/>
      <c r="M44" s="265"/>
      <c r="N44" s="265"/>
      <c r="O44" s="265"/>
      <c r="P44" s="265"/>
      <c r="Q44" s="265"/>
      <c r="R44" s="265"/>
      <c r="S44" s="265"/>
      <c r="T44" s="265"/>
      <c r="U44" s="265"/>
      <c r="V44" s="11"/>
      <c r="W44" s="11"/>
      <c r="X44" s="11"/>
      <c r="Y44" s="11"/>
      <c r="Z44" s="11"/>
      <c r="AA44" s="11"/>
      <c r="AB44" s="11"/>
      <c r="AC44" s="11"/>
    </row>
    <row r="45" spans="1:29" ht="18.75" customHeight="1" x14ac:dyDescent="0.2">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row>
    <row r="46" spans="1:29" ht="18.75" customHeight="1" x14ac:dyDescent="0.2">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row>
    <row r="47" spans="1:29" ht="18.75" customHeight="1" x14ac:dyDescent="0.2">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ht="18.75" customHeight="1" x14ac:dyDescent="0.2">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row>
    <row r="49" spans="1:29" ht="18.75" customHeight="1" x14ac:dyDescent="0.2">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row>
    <row r="50" spans="1:29" ht="18.75" customHeight="1" x14ac:dyDescent="0.2">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row>
    <row r="51" spans="1:29" ht="18.75" customHeight="1" x14ac:dyDescent="0.2">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row>
    <row r="52" spans="1:29" ht="18.75" customHeight="1" x14ac:dyDescent="0.2">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row>
    <row r="53" spans="1:29" ht="18.75" customHeight="1" x14ac:dyDescent="0.2">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row>
    <row r="54" spans="1:29" ht="18.75" customHeight="1" x14ac:dyDescent="0.2">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row>
    <row r="55" spans="1:29" ht="18.75" customHeight="1" x14ac:dyDescent="0.2">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row>
    <row r="56" spans="1:29" ht="18.75" customHeight="1" x14ac:dyDescent="0.2">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row>
    <row r="57" spans="1:29" ht="18.75" customHeight="1" x14ac:dyDescent="0.2">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row>
    <row r="58" spans="1:29" ht="18.75" customHeight="1" x14ac:dyDescent="0.2">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row>
    <row r="59" spans="1:29" ht="18.75" customHeight="1" x14ac:dyDescent="0.2">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8.75" customHeight="1" x14ac:dyDescent="0.2">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row>
    <row r="61" spans="1:29" ht="18.75" customHeight="1" x14ac:dyDescent="0.2">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row>
    <row r="62" spans="1:29" ht="18.75" customHeight="1" x14ac:dyDescent="0.2">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row>
    <row r="63" spans="1:29" ht="18.75" customHeight="1" x14ac:dyDescent="0.2">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row>
    <row r="64" spans="1:29" ht="18.75" customHeight="1" x14ac:dyDescent="0.2">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row>
    <row r="65" spans="1:29" ht="18.75" customHeight="1" x14ac:dyDescent="0.2">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row>
    <row r="66" spans="1:29" ht="18.75" customHeight="1" x14ac:dyDescent="0.2">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row>
    <row r="67" spans="1:29" ht="18.75" customHeight="1" x14ac:dyDescent="0.2">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row>
    <row r="68" spans="1:29" ht="18.75" customHeight="1" x14ac:dyDescent="0.2">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row>
    <row r="69" spans="1:29" ht="18.75" customHeight="1" x14ac:dyDescent="0.2">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row>
    <row r="70" spans="1:29" ht="18.75" customHeight="1" x14ac:dyDescent="0.2">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row>
    <row r="71" spans="1:29" ht="18.75" customHeight="1" x14ac:dyDescent="0.2">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ht="18.75" customHeight="1" x14ac:dyDescent="0.2">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row>
    <row r="73" spans="1:29" ht="18.75" customHeight="1" x14ac:dyDescent="0.2">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row>
    <row r="74" spans="1:29" ht="18.75" customHeight="1" x14ac:dyDescent="0.2">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row>
    <row r="75" spans="1:29" ht="18.75" customHeight="1" x14ac:dyDescent="0.2">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row>
    <row r="76" spans="1:29" ht="18.75" customHeight="1" x14ac:dyDescent="0.2">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row>
    <row r="77" spans="1:29" ht="18.75" customHeight="1" x14ac:dyDescent="0.2">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row>
    <row r="78" spans="1:29" ht="18.75" customHeight="1" x14ac:dyDescent="0.2">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row>
    <row r="79" spans="1:29" ht="18.75" customHeight="1" x14ac:dyDescent="0.2">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row>
    <row r="80" spans="1:29" ht="18.75" customHeight="1" x14ac:dyDescent="0.2">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row>
    <row r="81" spans="1:29" ht="18.75" customHeight="1" x14ac:dyDescent="0.2">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row>
    <row r="82" spans="1:29" ht="18.75" customHeight="1" x14ac:dyDescent="0.2">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row>
    <row r="83" spans="1:29" ht="18.75" customHeight="1" x14ac:dyDescent="0.2">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row>
    <row r="84" spans="1:29" ht="18.75" customHeight="1" x14ac:dyDescent="0.2">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row>
    <row r="85" spans="1:29" ht="18.75" customHeight="1" x14ac:dyDescent="0.2">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row>
    <row r="86" spans="1:29" ht="18.75" customHeight="1" x14ac:dyDescent="0.2">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row>
    <row r="87" spans="1:29" ht="18.75" customHeight="1" x14ac:dyDescent="0.2">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row>
    <row r="88" spans="1:29" ht="18.75" customHeight="1" x14ac:dyDescent="0.2">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row>
    <row r="89" spans="1:29" ht="18.75" customHeight="1" x14ac:dyDescent="0.2">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row>
    <row r="90" spans="1:29" ht="18.75" customHeight="1" x14ac:dyDescent="0.2">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row>
    <row r="91" spans="1:29" ht="18.75" customHeight="1" x14ac:dyDescent="0.2">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row>
    <row r="92" spans="1:29" ht="18.75" customHeight="1" x14ac:dyDescent="0.2">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row>
    <row r="93" spans="1:29" ht="18.75" customHeight="1" x14ac:dyDescent="0.2">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row>
    <row r="94" spans="1:29" ht="18.75" customHeight="1" x14ac:dyDescent="0.2">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row>
    <row r="95" spans="1:29" ht="18.75" customHeight="1" x14ac:dyDescent="0.2">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row>
    <row r="96" spans="1:29" ht="18.75" customHeight="1" x14ac:dyDescent="0.2">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row>
  </sheetData>
  <mergeCells count="7">
    <mergeCell ref="B43:T43"/>
    <mergeCell ref="B44:U44"/>
    <mergeCell ref="D6:J6"/>
    <mergeCell ref="L6:R6"/>
    <mergeCell ref="B40:U40"/>
    <mergeCell ref="B41:U41"/>
    <mergeCell ref="B42:U42"/>
  </mergeCells>
  <pageMargins left="0.25" right="0.25" top="0.5" bottom="0.5" header="0.3" footer="0.3"/>
  <pageSetup scale="84"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S22"/>
  <sheetViews>
    <sheetView workbookViewId="0">
      <selection activeCell="E7" sqref="E7"/>
    </sheetView>
  </sheetViews>
  <sheetFormatPr defaultColWidth="21.5" defaultRowHeight="12.75" x14ac:dyDescent="0.2"/>
  <cols>
    <col min="1" max="1" width="50" style="12" customWidth="1"/>
    <col min="2" max="2" width="0.6640625" style="12" customWidth="1"/>
    <col min="3" max="3" width="11.83203125" style="12" customWidth="1"/>
    <col min="4" max="4" width="0.6640625" style="12" customWidth="1"/>
    <col min="5" max="5" width="11.83203125" style="12" customWidth="1"/>
    <col min="6" max="6" width="0.6640625" style="12" customWidth="1"/>
    <col min="7" max="7" width="11.83203125" style="12" customWidth="1"/>
    <col min="8" max="8" width="0.6640625" style="12" customWidth="1"/>
    <col min="9" max="9" width="11.83203125" style="12" customWidth="1"/>
    <col min="10" max="10" width="0.6640625" style="12" customWidth="1"/>
    <col min="11" max="11" width="11.83203125" style="12" customWidth="1"/>
    <col min="12" max="12" width="0.6640625" style="12" customWidth="1"/>
    <col min="13" max="13" width="11.83203125" style="12" customWidth="1"/>
    <col min="14" max="14" width="0.6640625" style="12" customWidth="1"/>
    <col min="15" max="15" width="11.83203125" style="12" customWidth="1"/>
    <col min="16" max="16" width="0.6640625" style="12" customWidth="1"/>
    <col min="17" max="17" width="11.83203125" style="12" customWidth="1"/>
    <col min="18" max="18" width="0.6640625" style="12" customWidth="1"/>
    <col min="19" max="19" width="11.83203125" style="12" customWidth="1"/>
    <col min="20" max="16384" width="21.5" style="12"/>
  </cols>
  <sheetData>
    <row r="1" spans="1:19" s="34" customFormat="1" ht="12" x14ac:dyDescent="0.2">
      <c r="A1" s="34" t="s">
        <v>20</v>
      </c>
      <c r="B1" s="37"/>
      <c r="C1" s="37"/>
      <c r="D1" s="37"/>
      <c r="E1" s="37"/>
      <c r="F1" s="37"/>
      <c r="G1" s="37"/>
      <c r="H1" s="37"/>
      <c r="I1" s="37"/>
      <c r="J1" s="37"/>
      <c r="K1" s="37"/>
      <c r="L1" s="37"/>
      <c r="M1" s="37"/>
      <c r="N1" s="37"/>
      <c r="O1" s="37"/>
      <c r="P1" s="37"/>
      <c r="Q1" s="37"/>
      <c r="R1" s="37"/>
      <c r="S1" s="37"/>
    </row>
    <row r="2" spans="1:19" s="34" customFormat="1" ht="12" x14ac:dyDescent="0.2">
      <c r="A2" s="34" t="s">
        <v>168</v>
      </c>
      <c r="B2" s="37"/>
      <c r="C2" s="37"/>
      <c r="D2" s="37"/>
      <c r="E2" s="37"/>
      <c r="F2" s="37"/>
      <c r="G2" s="37"/>
      <c r="H2" s="37"/>
      <c r="I2" s="37"/>
      <c r="J2" s="37"/>
      <c r="K2" s="37"/>
      <c r="L2" s="37"/>
      <c r="M2" s="37"/>
      <c r="N2" s="37"/>
      <c r="O2" s="37"/>
      <c r="P2" s="37"/>
      <c r="Q2" s="37"/>
      <c r="R2" s="37"/>
      <c r="S2" s="37"/>
    </row>
    <row r="3" spans="1:19" s="34" customFormat="1" ht="12" x14ac:dyDescent="0.2">
      <c r="A3" s="37"/>
      <c r="B3" s="37"/>
      <c r="C3" s="37"/>
      <c r="D3" s="37"/>
      <c r="E3" s="37"/>
      <c r="F3" s="37"/>
      <c r="G3" s="37"/>
      <c r="H3" s="37"/>
      <c r="I3" s="37"/>
      <c r="J3" s="37"/>
      <c r="K3" s="37"/>
      <c r="L3" s="37"/>
      <c r="M3" s="37"/>
      <c r="N3" s="37"/>
      <c r="O3" s="37"/>
      <c r="P3" s="37"/>
      <c r="Q3" s="37"/>
      <c r="R3" s="37"/>
      <c r="S3" s="37"/>
    </row>
    <row r="4" spans="1:19" s="34" customFormat="1" ht="12" x14ac:dyDescent="0.2">
      <c r="A4" s="37"/>
      <c r="B4" s="37"/>
      <c r="C4" s="37"/>
      <c r="D4" s="37"/>
      <c r="E4" s="37"/>
      <c r="F4" s="37"/>
      <c r="G4" s="37"/>
      <c r="H4" s="37"/>
      <c r="I4" s="37"/>
      <c r="J4" s="37"/>
      <c r="K4" s="37"/>
      <c r="L4" s="37"/>
      <c r="M4" s="37"/>
      <c r="N4" s="37"/>
      <c r="O4" s="37"/>
      <c r="P4" s="37"/>
      <c r="Q4" s="37"/>
      <c r="R4" s="37"/>
      <c r="S4" s="37"/>
    </row>
    <row r="5" spans="1:19" s="34" customFormat="1" ht="12" x14ac:dyDescent="0.2">
      <c r="A5" s="37"/>
      <c r="B5" s="37"/>
      <c r="C5" s="37"/>
      <c r="D5" s="37"/>
      <c r="E5" s="37"/>
      <c r="F5" s="37"/>
      <c r="G5" s="37"/>
      <c r="H5" s="37"/>
      <c r="I5" s="37"/>
      <c r="J5" s="37"/>
      <c r="K5" s="37"/>
      <c r="L5" s="37"/>
      <c r="M5" s="37"/>
      <c r="N5" s="37"/>
      <c r="O5" s="37"/>
      <c r="P5" s="37"/>
      <c r="Q5" s="37"/>
      <c r="R5" s="37"/>
      <c r="S5" s="37"/>
    </row>
    <row r="6" spans="1:19" s="34" customFormat="1" ht="12" x14ac:dyDescent="0.2">
      <c r="A6" s="37"/>
      <c r="B6" s="37"/>
      <c r="C6" s="260">
        <v>2014</v>
      </c>
      <c r="D6" s="261"/>
      <c r="E6" s="261"/>
      <c r="F6" s="261"/>
      <c r="G6" s="261"/>
      <c r="H6" s="261"/>
      <c r="I6" s="261"/>
      <c r="J6" s="37"/>
      <c r="K6" s="260">
        <v>2015</v>
      </c>
      <c r="L6" s="261"/>
      <c r="M6" s="261"/>
      <c r="N6" s="261"/>
      <c r="O6" s="261"/>
      <c r="P6" s="261"/>
      <c r="Q6" s="261"/>
      <c r="S6" s="69">
        <v>2016</v>
      </c>
    </row>
    <row r="7" spans="1:19" s="34" customFormat="1" ht="12" x14ac:dyDescent="0.2">
      <c r="A7" s="70" t="s">
        <v>54</v>
      </c>
      <c r="B7" s="37"/>
      <c r="C7" s="71" t="s">
        <v>23</v>
      </c>
      <c r="D7" s="72"/>
      <c r="E7" s="71" t="s">
        <v>24</v>
      </c>
      <c r="F7" s="72"/>
      <c r="G7" s="71" t="s">
        <v>25</v>
      </c>
      <c r="H7" s="72"/>
      <c r="I7" s="71" t="s">
        <v>26</v>
      </c>
      <c r="J7" s="72"/>
      <c r="K7" s="71" t="s">
        <v>23</v>
      </c>
      <c r="L7" s="72"/>
      <c r="M7" s="71" t="s">
        <v>24</v>
      </c>
      <c r="N7" s="72"/>
      <c r="O7" s="71" t="s">
        <v>25</v>
      </c>
      <c r="P7" s="72"/>
      <c r="Q7" s="73" t="s">
        <v>26</v>
      </c>
      <c r="R7" s="72"/>
      <c r="S7" s="73" t="s">
        <v>23</v>
      </c>
    </row>
    <row r="8" spans="1:19" s="38" customFormat="1" ht="12" x14ac:dyDescent="0.2">
      <c r="A8" s="36"/>
      <c r="B8" s="36"/>
      <c r="C8" s="36"/>
      <c r="D8" s="36"/>
      <c r="E8" s="36"/>
      <c r="F8" s="36"/>
      <c r="G8" s="36"/>
      <c r="H8" s="36"/>
      <c r="I8" s="36"/>
      <c r="J8" s="36"/>
      <c r="K8" s="36"/>
      <c r="L8" s="36"/>
      <c r="M8" s="36"/>
      <c r="N8" s="36"/>
      <c r="O8" s="36"/>
      <c r="P8" s="36"/>
      <c r="Q8" s="36"/>
      <c r="R8" s="36"/>
      <c r="S8" s="36"/>
    </row>
    <row r="9" spans="1:19" s="38" customFormat="1" ht="12" x14ac:dyDescent="0.2">
      <c r="A9" s="38" t="s">
        <v>27</v>
      </c>
      <c r="B9" s="36"/>
      <c r="C9" s="36"/>
      <c r="D9" s="36"/>
      <c r="E9" s="36"/>
      <c r="F9" s="36"/>
      <c r="G9" s="36"/>
      <c r="H9" s="36"/>
      <c r="I9" s="36"/>
      <c r="J9" s="36"/>
      <c r="K9" s="36"/>
      <c r="L9" s="36"/>
      <c r="M9" s="36"/>
      <c r="N9" s="36"/>
      <c r="O9" s="36"/>
      <c r="P9" s="36"/>
      <c r="Q9" s="36"/>
      <c r="R9" s="36"/>
      <c r="S9" s="36"/>
    </row>
    <row r="10" spans="1:19" s="38" customFormat="1" ht="12" x14ac:dyDescent="0.2">
      <c r="A10" s="75" t="s">
        <v>279</v>
      </c>
      <c r="B10" s="36"/>
      <c r="C10" s="152">
        <v>94</v>
      </c>
      <c r="D10" s="151"/>
      <c r="E10" s="152">
        <v>101</v>
      </c>
      <c r="F10" s="151"/>
      <c r="G10" s="152">
        <v>906</v>
      </c>
      <c r="H10" s="151"/>
      <c r="I10" s="152">
        <v>88</v>
      </c>
      <c r="J10" s="151"/>
      <c r="K10" s="152">
        <v>85</v>
      </c>
      <c r="L10" s="151"/>
      <c r="M10" s="152">
        <v>103</v>
      </c>
      <c r="N10" s="151"/>
      <c r="O10" s="152">
        <v>59</v>
      </c>
      <c r="P10" s="151"/>
      <c r="Q10" s="152">
        <v>89</v>
      </c>
      <c r="R10" s="151"/>
      <c r="S10" s="152">
        <v>129</v>
      </c>
    </row>
    <row r="11" spans="1:19" s="38" customFormat="1" ht="12" x14ac:dyDescent="0.2">
      <c r="A11" s="75" t="s">
        <v>38</v>
      </c>
      <c r="B11" s="36"/>
      <c r="C11" s="81">
        <v>34</v>
      </c>
      <c r="D11" s="91"/>
      <c r="E11" s="81">
        <v>22</v>
      </c>
      <c r="F11" s="91"/>
      <c r="G11" s="81">
        <v>39</v>
      </c>
      <c r="H11" s="91"/>
      <c r="I11" s="81">
        <v>43</v>
      </c>
      <c r="J11" s="91"/>
      <c r="K11" s="81">
        <v>24</v>
      </c>
      <c r="L11" s="36"/>
      <c r="M11" s="81">
        <v>35</v>
      </c>
      <c r="N11" s="36"/>
      <c r="O11" s="81">
        <v>14</v>
      </c>
      <c r="P11" s="91"/>
      <c r="Q11" s="81">
        <v>12</v>
      </c>
      <c r="R11" s="36"/>
      <c r="S11" s="81">
        <v>4</v>
      </c>
    </row>
    <row r="12" spans="1:19" s="38" customFormat="1" ht="12" x14ac:dyDescent="0.2">
      <c r="A12" s="38" t="s">
        <v>280</v>
      </c>
      <c r="B12" s="36"/>
      <c r="C12" s="79">
        <f>SUM(C10:C11)</f>
        <v>128</v>
      </c>
      <c r="D12" s="91"/>
      <c r="E12" s="79">
        <f>SUM(E10:E11)</f>
        <v>123</v>
      </c>
      <c r="F12" s="91"/>
      <c r="G12" s="79">
        <f>SUM(G10:G11)</f>
        <v>945</v>
      </c>
      <c r="H12" s="91"/>
      <c r="I12" s="79">
        <f>SUM(I10:I11)</f>
        <v>131</v>
      </c>
      <c r="J12" s="91"/>
      <c r="K12" s="79">
        <f>SUM(K10:K11)</f>
        <v>109</v>
      </c>
      <c r="L12" s="36"/>
      <c r="M12" s="79">
        <f>SUM(M10:M11)</f>
        <v>138</v>
      </c>
      <c r="N12" s="36"/>
      <c r="O12" s="79">
        <f>SUM(O10:O11)</f>
        <v>73</v>
      </c>
      <c r="P12" s="91"/>
      <c r="Q12" s="79">
        <f>SUM(Q10:Q11)</f>
        <v>101</v>
      </c>
      <c r="R12" s="36"/>
      <c r="S12" s="79">
        <f>+S10+S11</f>
        <v>133</v>
      </c>
    </row>
    <row r="13" spans="1:19" s="38" customFormat="1" ht="24.75" customHeight="1" x14ac:dyDescent="0.2">
      <c r="A13" s="38" t="s">
        <v>333</v>
      </c>
      <c r="B13" s="36"/>
      <c r="C13" s="81">
        <v>174</v>
      </c>
      <c r="D13" s="91"/>
      <c r="E13" s="81">
        <v>75</v>
      </c>
      <c r="F13" s="91"/>
      <c r="G13" s="81">
        <v>261</v>
      </c>
      <c r="H13" s="91"/>
      <c r="I13" s="81">
        <v>205</v>
      </c>
      <c r="J13" s="91"/>
      <c r="K13" s="81">
        <v>108</v>
      </c>
      <c r="L13" s="36"/>
      <c r="M13" s="81">
        <v>79</v>
      </c>
      <c r="N13" s="36"/>
      <c r="O13" s="81">
        <v>97</v>
      </c>
      <c r="P13" s="91"/>
      <c r="Q13" s="81">
        <v>150</v>
      </c>
      <c r="R13" s="36"/>
      <c r="S13" s="81">
        <v>141</v>
      </c>
    </row>
    <row r="14" spans="1:19" s="38" customFormat="1" ht="39" customHeight="1" x14ac:dyDescent="0.2">
      <c r="A14" s="38" t="s">
        <v>334</v>
      </c>
      <c r="B14" s="36"/>
      <c r="C14" s="152">
        <f>+C12-C13</f>
        <v>-46</v>
      </c>
      <c r="D14" s="151"/>
      <c r="E14" s="152">
        <f>+E12-E13</f>
        <v>48</v>
      </c>
      <c r="F14" s="151"/>
      <c r="G14" s="152">
        <f>+G12-G13</f>
        <v>684</v>
      </c>
      <c r="H14" s="151"/>
      <c r="I14" s="152">
        <f>+I12-I13</f>
        <v>-74</v>
      </c>
      <c r="J14" s="151"/>
      <c r="K14" s="152">
        <f>+K12-K13</f>
        <v>1</v>
      </c>
      <c r="L14" s="151"/>
      <c r="M14" s="152">
        <f>+M12-M13</f>
        <v>59</v>
      </c>
      <c r="N14" s="151"/>
      <c r="O14" s="152">
        <f>+O12-O13</f>
        <v>-24</v>
      </c>
      <c r="P14" s="151"/>
      <c r="Q14" s="152">
        <f>+Q12-Q13</f>
        <v>-49</v>
      </c>
      <c r="R14" s="151"/>
      <c r="S14" s="152">
        <f>+S12-S13</f>
        <v>-8</v>
      </c>
    </row>
    <row r="15" spans="1:19" s="38" customFormat="1" ht="12" x14ac:dyDescent="0.2">
      <c r="A15" s="244" t="s">
        <v>39</v>
      </c>
      <c r="B15" s="184"/>
      <c r="C15" s="181">
        <v>-10</v>
      </c>
      <c r="D15" s="183"/>
      <c r="E15" s="181">
        <v>-5</v>
      </c>
      <c r="F15" s="183"/>
      <c r="G15" s="181">
        <v>-3</v>
      </c>
      <c r="H15" s="183"/>
      <c r="I15" s="181">
        <v>-9</v>
      </c>
      <c r="J15" s="183"/>
      <c r="K15" s="181">
        <v>-4</v>
      </c>
      <c r="L15" s="184"/>
      <c r="M15" s="181">
        <v>-15</v>
      </c>
      <c r="N15" s="184"/>
      <c r="O15" s="181">
        <v>-7</v>
      </c>
      <c r="P15" s="183"/>
      <c r="Q15" s="181">
        <v>159</v>
      </c>
      <c r="R15" s="184"/>
      <c r="S15" s="181">
        <v>-3</v>
      </c>
    </row>
    <row r="16" spans="1:19" s="38" customFormat="1" ht="12" x14ac:dyDescent="0.2">
      <c r="A16" s="75" t="s">
        <v>169</v>
      </c>
      <c r="B16" s="36"/>
      <c r="C16" s="79">
        <v>1</v>
      </c>
      <c r="D16" s="91"/>
      <c r="E16" s="79">
        <v>1</v>
      </c>
      <c r="F16" s="91"/>
      <c r="G16" s="79">
        <v>1</v>
      </c>
      <c r="H16" s="91"/>
      <c r="I16" s="79">
        <v>2</v>
      </c>
      <c r="J16" s="91"/>
      <c r="K16" s="79">
        <v>1</v>
      </c>
      <c r="L16" s="36"/>
      <c r="M16" s="79">
        <v>0</v>
      </c>
      <c r="N16" s="36"/>
      <c r="O16" s="79">
        <v>1</v>
      </c>
      <c r="P16" s="91"/>
      <c r="Q16" s="79">
        <v>0</v>
      </c>
      <c r="R16" s="36"/>
      <c r="S16" s="79">
        <v>0</v>
      </c>
    </row>
    <row r="17" spans="1:19" s="38" customFormat="1" ht="12" x14ac:dyDescent="0.2">
      <c r="A17" s="75" t="s">
        <v>335</v>
      </c>
      <c r="B17" s="36"/>
      <c r="C17" s="81">
        <v>0</v>
      </c>
      <c r="D17" s="91"/>
      <c r="E17" s="81">
        <v>120</v>
      </c>
      <c r="F17" s="91"/>
      <c r="G17" s="81">
        <v>57</v>
      </c>
      <c r="H17" s="91"/>
      <c r="I17" s="81">
        <v>0</v>
      </c>
      <c r="J17" s="91"/>
      <c r="K17" s="81">
        <v>-4</v>
      </c>
      <c r="L17" s="36"/>
      <c r="M17" s="81">
        <v>8</v>
      </c>
      <c r="N17" s="36"/>
      <c r="O17" s="81">
        <v>-2</v>
      </c>
      <c r="P17" s="91"/>
      <c r="Q17" s="81">
        <v>-4</v>
      </c>
      <c r="R17" s="36"/>
      <c r="S17" s="81">
        <v>-1</v>
      </c>
    </row>
    <row r="18" spans="1:19" s="38" customFormat="1" ht="12" x14ac:dyDescent="0.2">
      <c r="A18" s="38" t="s">
        <v>281</v>
      </c>
      <c r="B18" s="36"/>
      <c r="C18" s="152">
        <f>+C14-C16-C17-C15</f>
        <v>-37</v>
      </c>
      <c r="D18" s="151"/>
      <c r="E18" s="152">
        <f>+E14-E16-E17-E15</f>
        <v>-68</v>
      </c>
      <c r="F18" s="151"/>
      <c r="G18" s="152">
        <f>+G14-G16-G17-G15</f>
        <v>629</v>
      </c>
      <c r="H18" s="151"/>
      <c r="I18" s="152">
        <f>+I14-I16-I17-I15</f>
        <v>-67</v>
      </c>
      <c r="J18" s="151"/>
      <c r="K18" s="152">
        <f>+K14-K16-K17-K15</f>
        <v>8</v>
      </c>
      <c r="L18" s="151"/>
      <c r="M18" s="152">
        <f>+M14-M16-M17-M15</f>
        <v>66</v>
      </c>
      <c r="N18" s="151"/>
      <c r="O18" s="152">
        <f>+O14-O16-O17-O15</f>
        <v>-16</v>
      </c>
      <c r="P18" s="151"/>
      <c r="Q18" s="152">
        <f>+Q14-Q16-Q17-Q15</f>
        <v>-204</v>
      </c>
      <c r="R18" s="151"/>
      <c r="S18" s="152">
        <f>+S14-S16-S17-S15</f>
        <v>-4</v>
      </c>
    </row>
    <row r="19" spans="1:19" s="38" customFormat="1" ht="12" x14ac:dyDescent="0.2">
      <c r="A19" s="36"/>
      <c r="B19" s="36"/>
      <c r="C19" s="151"/>
      <c r="D19" s="151"/>
      <c r="E19" s="151"/>
      <c r="F19" s="151"/>
      <c r="G19" s="151"/>
      <c r="H19" s="151"/>
      <c r="I19" s="151"/>
      <c r="J19" s="151"/>
      <c r="K19" s="151"/>
      <c r="L19" s="151"/>
      <c r="M19" s="151"/>
      <c r="N19" s="151"/>
      <c r="O19" s="151"/>
      <c r="P19" s="151"/>
      <c r="Q19" s="151"/>
      <c r="R19" s="151"/>
      <c r="S19" s="151"/>
    </row>
    <row r="20" spans="1:19" s="38" customFormat="1" ht="12" x14ac:dyDescent="0.2">
      <c r="A20" s="38" t="s">
        <v>170</v>
      </c>
      <c r="B20" s="36"/>
      <c r="C20" s="152">
        <v>3495</v>
      </c>
      <c r="D20" s="151"/>
      <c r="E20" s="152">
        <v>3340</v>
      </c>
      <c r="F20" s="151"/>
      <c r="G20" s="152">
        <v>3719</v>
      </c>
      <c r="H20" s="151"/>
      <c r="I20" s="152">
        <v>3378</v>
      </c>
      <c r="J20" s="151"/>
      <c r="K20" s="152">
        <v>1230</v>
      </c>
      <c r="L20" s="151"/>
      <c r="M20" s="152">
        <v>2956</v>
      </c>
      <c r="N20" s="151"/>
      <c r="O20" s="152">
        <v>2656</v>
      </c>
      <c r="P20" s="151"/>
      <c r="Q20" s="152">
        <v>2673</v>
      </c>
      <c r="R20" s="151"/>
      <c r="S20" s="152">
        <v>1917</v>
      </c>
    </row>
    <row r="21" spans="1:19" s="38" customFormat="1" ht="12" x14ac:dyDescent="0.2">
      <c r="A21" s="38" t="s">
        <v>171</v>
      </c>
      <c r="B21" s="36"/>
      <c r="C21" s="152">
        <v>50784</v>
      </c>
      <c r="D21" s="151"/>
      <c r="E21" s="152">
        <v>61957</v>
      </c>
      <c r="F21" s="151"/>
      <c r="G21" s="152">
        <v>71536</v>
      </c>
      <c r="H21" s="151"/>
      <c r="I21" s="152">
        <v>69167</v>
      </c>
      <c r="J21" s="151"/>
      <c r="K21" s="152">
        <v>49729</v>
      </c>
      <c r="L21" s="151"/>
      <c r="M21" s="152">
        <v>55601</v>
      </c>
      <c r="N21" s="151"/>
      <c r="O21" s="152">
        <v>57298</v>
      </c>
      <c r="P21" s="151"/>
      <c r="Q21" s="152">
        <v>55842</v>
      </c>
      <c r="R21" s="151"/>
      <c r="S21" s="152">
        <v>61294</v>
      </c>
    </row>
    <row r="22" spans="1:19" ht="27" customHeight="1" x14ac:dyDescent="0.2">
      <c r="A22" s="280" t="s">
        <v>336</v>
      </c>
      <c r="B22" s="280"/>
      <c r="C22" s="280"/>
      <c r="D22" s="280"/>
      <c r="E22" s="280"/>
      <c r="F22" s="280"/>
      <c r="G22" s="280"/>
      <c r="H22" s="280"/>
      <c r="I22" s="280"/>
      <c r="J22" s="280"/>
      <c r="K22" s="280"/>
      <c r="L22" s="280"/>
      <c r="M22" s="280"/>
      <c r="N22" s="280"/>
      <c r="O22" s="280"/>
      <c r="P22" s="280"/>
      <c r="Q22" s="280"/>
      <c r="R22" s="280"/>
      <c r="S22" s="280"/>
    </row>
  </sheetData>
  <mergeCells count="3">
    <mergeCell ref="C6:I6"/>
    <mergeCell ref="K6:Q6"/>
    <mergeCell ref="A22:S22"/>
  </mergeCells>
  <pageMargins left="0.25" right="0.25" top="0.5" bottom="0.5" header="0.3" footer="0.3"/>
  <pageSetup scale="91"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A88"/>
  <sheetViews>
    <sheetView topLeftCell="B1" workbookViewId="0">
      <selection activeCell="E7" sqref="E7"/>
    </sheetView>
  </sheetViews>
  <sheetFormatPr defaultColWidth="21.5" defaultRowHeight="12.75" x14ac:dyDescent="0.2"/>
  <cols>
    <col min="1" max="1" width="15.33203125" style="12" hidden="1" customWidth="1"/>
    <col min="2" max="2" width="46" style="12" customWidth="1"/>
    <col min="3" max="3" width="0.6640625" style="12" customWidth="1"/>
    <col min="4" max="4" width="9" style="12" customWidth="1"/>
    <col min="5" max="5" width="0.6640625" style="12" customWidth="1"/>
    <col min="6" max="6" width="9" style="12" customWidth="1"/>
    <col min="7" max="7" width="0.6640625" style="12" customWidth="1"/>
    <col min="8" max="8" width="9" style="12" customWidth="1"/>
    <col min="9" max="9" width="0.6640625" style="12" customWidth="1"/>
    <col min="10" max="10" width="10" style="12" customWidth="1"/>
    <col min="11" max="11" width="0.6640625" style="12" customWidth="1"/>
    <col min="12" max="12" width="10" style="12" customWidth="1"/>
    <col min="13" max="13" width="0.6640625" style="12" customWidth="1"/>
    <col min="14" max="14" width="10" style="12" customWidth="1"/>
    <col min="15" max="15" width="0.6640625" style="12" customWidth="1"/>
    <col min="16" max="16" width="9" style="12" customWidth="1"/>
    <col min="17" max="17" width="4" style="16" customWidth="1"/>
    <col min="18" max="18" width="9" style="12" customWidth="1"/>
    <col min="19" max="19" width="6.1640625" style="16" customWidth="1"/>
    <col min="20" max="20" width="9" style="12" customWidth="1"/>
    <col min="21" max="21" width="6.1640625" style="16" customWidth="1"/>
    <col min="22" max="22" width="10" style="12" customWidth="1"/>
    <col min="23" max="23" width="6.1640625" style="16" customWidth="1"/>
    <col min="24" max="24" width="10" style="12" customWidth="1"/>
    <col min="25" max="25" width="6.1640625" style="16" customWidth="1"/>
    <col min="26" max="26" width="10" style="12" customWidth="1"/>
    <col min="27" max="27" width="6.1640625" style="16" customWidth="1"/>
    <col min="28" max="16384" width="21.5" style="12"/>
  </cols>
  <sheetData>
    <row r="1" spans="1:27" s="34" customFormat="1" ht="24" x14ac:dyDescent="0.2">
      <c r="A1" s="37"/>
      <c r="B1" s="34" t="s">
        <v>20</v>
      </c>
      <c r="C1" s="37"/>
      <c r="D1" s="37"/>
      <c r="E1" s="37"/>
      <c r="F1" s="37"/>
      <c r="G1" s="37"/>
      <c r="H1" s="37"/>
      <c r="I1" s="37"/>
      <c r="J1" s="37"/>
      <c r="K1" s="37"/>
      <c r="L1" s="37"/>
      <c r="M1" s="37"/>
      <c r="N1" s="37"/>
      <c r="O1" s="37"/>
      <c r="P1" s="37"/>
      <c r="Q1" s="140"/>
      <c r="R1" s="37"/>
      <c r="S1" s="140"/>
      <c r="T1" s="37"/>
      <c r="U1" s="140"/>
      <c r="V1" s="123"/>
      <c r="W1" s="140"/>
      <c r="X1" s="123"/>
      <c r="Y1" s="140"/>
      <c r="Z1" s="123"/>
      <c r="AA1" s="140"/>
    </row>
    <row r="2" spans="1:27" s="34" customFormat="1" ht="12" x14ac:dyDescent="0.2">
      <c r="A2" s="37"/>
      <c r="B2" s="34" t="s">
        <v>172</v>
      </c>
      <c r="C2" s="37"/>
      <c r="D2" s="37"/>
      <c r="E2" s="37"/>
      <c r="F2" s="37"/>
      <c r="G2" s="37"/>
      <c r="H2" s="37"/>
      <c r="I2" s="37"/>
      <c r="J2" s="37"/>
      <c r="K2" s="37"/>
      <c r="L2" s="37"/>
      <c r="M2" s="37"/>
      <c r="N2" s="37"/>
      <c r="O2" s="37"/>
      <c r="P2" s="37"/>
      <c r="Q2" s="140"/>
      <c r="R2" s="37"/>
      <c r="S2" s="140"/>
      <c r="T2" s="37"/>
      <c r="U2" s="140"/>
      <c r="V2" s="123"/>
      <c r="W2" s="140"/>
      <c r="X2" s="123"/>
      <c r="Y2" s="140"/>
      <c r="Z2" s="123"/>
      <c r="AA2" s="140"/>
    </row>
    <row r="3" spans="1:27" s="34" customFormat="1" ht="12" x14ac:dyDescent="0.2">
      <c r="A3" s="37"/>
      <c r="B3" s="37"/>
      <c r="C3" s="37"/>
      <c r="D3" s="281" t="s">
        <v>173</v>
      </c>
      <c r="E3" s="282"/>
      <c r="F3" s="282"/>
      <c r="G3" s="283"/>
      <c r="H3" s="284"/>
      <c r="I3" s="37"/>
      <c r="J3" s="281" t="s">
        <v>174</v>
      </c>
      <c r="K3" s="282"/>
      <c r="L3" s="282"/>
      <c r="M3" s="283"/>
      <c r="N3" s="284"/>
      <c r="O3" s="37"/>
      <c r="P3" s="281" t="s">
        <v>175</v>
      </c>
      <c r="Q3" s="282"/>
      <c r="R3" s="282"/>
      <c r="S3" s="282"/>
      <c r="T3" s="284"/>
      <c r="U3" s="145"/>
      <c r="V3" s="285" t="s">
        <v>4</v>
      </c>
      <c r="W3" s="283"/>
      <c r="X3" s="283"/>
      <c r="Y3" s="283"/>
      <c r="Z3" s="284"/>
      <c r="AA3" s="10"/>
    </row>
    <row r="4" spans="1:27" s="34" customFormat="1" ht="24" x14ac:dyDescent="0.2">
      <c r="A4" s="37"/>
      <c r="B4" s="70" t="s">
        <v>22</v>
      </c>
      <c r="C4" s="37"/>
      <c r="D4" s="73" t="s">
        <v>115</v>
      </c>
      <c r="E4" s="130" t="s">
        <v>176</v>
      </c>
      <c r="F4" s="73" t="s">
        <v>114</v>
      </c>
      <c r="G4" s="130" t="s">
        <v>176</v>
      </c>
      <c r="H4" s="73" t="s">
        <v>177</v>
      </c>
      <c r="I4" s="131" t="s">
        <v>176</v>
      </c>
      <c r="J4" s="73" t="s">
        <v>115</v>
      </c>
      <c r="K4" s="130" t="s">
        <v>176</v>
      </c>
      <c r="L4" s="73" t="s">
        <v>114</v>
      </c>
      <c r="M4" s="130" t="s">
        <v>176</v>
      </c>
      <c r="N4" s="73" t="s">
        <v>177</v>
      </c>
      <c r="O4" s="131" t="s">
        <v>176</v>
      </c>
      <c r="P4" s="73" t="s">
        <v>115</v>
      </c>
      <c r="Q4" s="141" t="s">
        <v>176</v>
      </c>
      <c r="R4" s="73" t="s">
        <v>114</v>
      </c>
      <c r="S4" s="141" t="s">
        <v>176</v>
      </c>
      <c r="T4" s="73" t="s">
        <v>177</v>
      </c>
      <c r="U4" s="146" t="s">
        <v>176</v>
      </c>
      <c r="V4" s="71" t="s">
        <v>115</v>
      </c>
      <c r="W4" s="147" t="s">
        <v>176</v>
      </c>
      <c r="X4" s="71" t="s">
        <v>114</v>
      </c>
      <c r="Y4" s="147" t="s">
        <v>176</v>
      </c>
      <c r="Z4" s="71" t="s">
        <v>177</v>
      </c>
      <c r="AA4" s="147" t="s">
        <v>176</v>
      </c>
    </row>
    <row r="5" spans="1:27" s="38" customFormat="1" ht="12" x14ac:dyDescent="0.2">
      <c r="A5" s="36"/>
      <c r="B5" s="38" t="s">
        <v>27</v>
      </c>
      <c r="C5" s="36"/>
      <c r="D5" s="36"/>
      <c r="E5" s="36"/>
      <c r="F5" s="36"/>
      <c r="G5" s="36"/>
      <c r="H5" s="36"/>
      <c r="I5" s="36"/>
      <c r="J5" s="36"/>
      <c r="K5" s="36"/>
      <c r="L5" s="36"/>
      <c r="M5" s="36"/>
      <c r="N5" s="36"/>
      <c r="O5" s="36"/>
      <c r="P5" s="36"/>
      <c r="Q5" s="62"/>
      <c r="R5" s="36"/>
      <c r="S5" s="62"/>
      <c r="T5" s="36"/>
      <c r="U5" s="62"/>
      <c r="V5" s="91"/>
      <c r="W5" s="62"/>
      <c r="X5" s="91"/>
      <c r="Y5" s="62"/>
      <c r="Z5" s="91"/>
      <c r="AA5" s="62"/>
    </row>
    <row r="6" spans="1:27" s="38" customFormat="1" ht="12" x14ac:dyDescent="0.2">
      <c r="A6" s="36"/>
      <c r="B6" s="40" t="s">
        <v>28</v>
      </c>
      <c r="C6" s="36"/>
      <c r="D6" s="91"/>
      <c r="E6" s="91"/>
      <c r="F6" s="91"/>
      <c r="G6" s="91"/>
      <c r="H6" s="91"/>
      <c r="I6" s="91"/>
      <c r="J6" s="91"/>
      <c r="K6" s="91"/>
      <c r="L6" s="91"/>
      <c r="M6" s="91"/>
      <c r="N6" s="91"/>
      <c r="O6" s="91"/>
      <c r="P6" s="91"/>
      <c r="Q6" s="62"/>
      <c r="R6" s="91"/>
      <c r="S6" s="62"/>
      <c r="T6" s="91"/>
      <c r="U6" s="62"/>
      <c r="V6" s="91"/>
      <c r="W6" s="62"/>
      <c r="X6" s="91"/>
      <c r="Y6" s="62"/>
      <c r="Z6" s="91"/>
      <c r="AA6" s="62"/>
    </row>
    <row r="7" spans="1:27" s="38" customFormat="1" ht="12" x14ac:dyDescent="0.2">
      <c r="A7" s="36"/>
      <c r="B7" s="75" t="s">
        <v>29</v>
      </c>
      <c r="C7" s="36"/>
      <c r="D7" s="152">
        <v>89</v>
      </c>
      <c r="E7" s="151"/>
      <c r="F7" s="152">
        <v>91</v>
      </c>
      <c r="G7" s="151"/>
      <c r="H7" s="152">
        <v>91</v>
      </c>
      <c r="I7" s="151"/>
      <c r="J7" s="152">
        <v>4098</v>
      </c>
      <c r="K7" s="151"/>
      <c r="L7" s="152">
        <v>3983</v>
      </c>
      <c r="M7" s="151"/>
      <c r="N7" s="152">
        <v>3814</v>
      </c>
      <c r="O7" s="151"/>
      <c r="P7" s="152">
        <v>0</v>
      </c>
      <c r="Q7" s="150"/>
      <c r="R7" s="152">
        <v>1</v>
      </c>
      <c r="S7" s="150"/>
      <c r="T7" s="152">
        <v>0</v>
      </c>
      <c r="U7" s="150"/>
      <c r="V7" s="152">
        <f t="shared" ref="V7:V27" si="0">P7+J7+D7</f>
        <v>4187</v>
      </c>
      <c r="W7" s="150"/>
      <c r="X7" s="152">
        <f t="shared" ref="X7:X27" si="1">R7+L7+F7</f>
        <v>4075</v>
      </c>
      <c r="Y7" s="150"/>
      <c r="Z7" s="152">
        <f t="shared" ref="Z7:Z27" si="2">T7+N7+H7</f>
        <v>3905</v>
      </c>
      <c r="AA7" s="19"/>
    </row>
    <row r="8" spans="1:27" s="38" customFormat="1" ht="12" x14ac:dyDescent="0.2">
      <c r="A8" s="36"/>
      <c r="B8" s="75" t="s">
        <v>30</v>
      </c>
      <c r="C8" s="36"/>
      <c r="D8" s="79">
        <v>0</v>
      </c>
      <c r="E8" s="91"/>
      <c r="F8" s="79">
        <v>0</v>
      </c>
      <c r="G8" s="91"/>
      <c r="H8" s="79">
        <v>0</v>
      </c>
      <c r="I8" s="91"/>
      <c r="J8" s="79">
        <v>976</v>
      </c>
      <c r="K8" s="91"/>
      <c r="L8" s="79">
        <v>966</v>
      </c>
      <c r="M8" s="91"/>
      <c r="N8" s="79">
        <v>1087</v>
      </c>
      <c r="O8" s="91"/>
      <c r="P8" s="79">
        <v>2</v>
      </c>
      <c r="Q8" s="11"/>
      <c r="R8" s="79">
        <v>2</v>
      </c>
      <c r="S8" s="11"/>
      <c r="T8" s="79">
        <v>3</v>
      </c>
      <c r="U8" s="11"/>
      <c r="V8" s="79">
        <f t="shared" si="0"/>
        <v>978</v>
      </c>
      <c r="W8" s="11"/>
      <c r="X8" s="79">
        <f t="shared" si="1"/>
        <v>968</v>
      </c>
      <c r="Y8" s="11"/>
      <c r="Z8" s="79">
        <f t="shared" si="2"/>
        <v>1090</v>
      </c>
      <c r="AA8" s="11"/>
    </row>
    <row r="9" spans="1:27" s="38" customFormat="1" ht="12" x14ac:dyDescent="0.2">
      <c r="A9" s="36"/>
      <c r="B9" s="75" t="s">
        <v>31</v>
      </c>
      <c r="C9" s="36"/>
      <c r="D9" s="79">
        <v>0</v>
      </c>
      <c r="E9" s="91"/>
      <c r="F9" s="79">
        <v>0</v>
      </c>
      <c r="G9" s="91"/>
      <c r="H9" s="79">
        <v>0</v>
      </c>
      <c r="I9" s="91"/>
      <c r="J9" s="79">
        <v>1370</v>
      </c>
      <c r="K9" s="91"/>
      <c r="L9" s="79">
        <v>1329</v>
      </c>
      <c r="M9" s="91"/>
      <c r="N9" s="79">
        <v>1258</v>
      </c>
      <c r="O9" s="91"/>
      <c r="P9" s="79">
        <v>5</v>
      </c>
      <c r="Q9" s="11"/>
      <c r="R9" s="79">
        <v>6</v>
      </c>
      <c r="S9" s="11"/>
      <c r="T9" s="79">
        <v>6</v>
      </c>
      <c r="U9" s="11"/>
      <c r="V9" s="79">
        <f t="shared" si="0"/>
        <v>1375</v>
      </c>
      <c r="W9" s="11"/>
      <c r="X9" s="79">
        <f t="shared" si="1"/>
        <v>1335</v>
      </c>
      <c r="Y9" s="11"/>
      <c r="Z9" s="79">
        <f t="shared" si="2"/>
        <v>1264</v>
      </c>
      <c r="AA9" s="11"/>
    </row>
    <row r="10" spans="1:27" s="38" customFormat="1" ht="12" x14ac:dyDescent="0.2">
      <c r="A10" s="36"/>
      <c r="B10" s="75" t="s">
        <v>32</v>
      </c>
      <c r="C10" s="36"/>
      <c r="D10" s="81">
        <v>9</v>
      </c>
      <c r="E10" s="91"/>
      <c r="F10" s="81">
        <v>9</v>
      </c>
      <c r="G10" s="91"/>
      <c r="H10" s="81">
        <v>2</v>
      </c>
      <c r="I10" s="91"/>
      <c r="J10" s="81">
        <v>546</v>
      </c>
      <c r="K10" s="91"/>
      <c r="L10" s="81">
        <v>555</v>
      </c>
      <c r="M10" s="91"/>
      <c r="N10" s="81">
        <v>544</v>
      </c>
      <c r="O10" s="91"/>
      <c r="P10" s="81">
        <v>0</v>
      </c>
      <c r="Q10" s="11"/>
      <c r="R10" s="81">
        <v>0</v>
      </c>
      <c r="S10" s="11"/>
      <c r="T10" s="81">
        <v>8</v>
      </c>
      <c r="U10" s="11"/>
      <c r="V10" s="81">
        <f t="shared" si="0"/>
        <v>555</v>
      </c>
      <c r="W10" s="11"/>
      <c r="X10" s="81">
        <f t="shared" si="1"/>
        <v>564</v>
      </c>
      <c r="Y10" s="11"/>
      <c r="Z10" s="81">
        <f t="shared" si="2"/>
        <v>554</v>
      </c>
      <c r="AA10" s="11"/>
    </row>
    <row r="11" spans="1:27" s="38" customFormat="1" ht="12" x14ac:dyDescent="0.2">
      <c r="A11" s="36"/>
      <c r="B11" s="82" t="s">
        <v>33</v>
      </c>
      <c r="C11" s="36"/>
      <c r="D11" s="79">
        <f>D10+D9+D8+D7</f>
        <v>98</v>
      </c>
      <c r="E11" s="91"/>
      <c r="F11" s="128">
        <f>F10+F9+F8+F7</f>
        <v>100</v>
      </c>
      <c r="G11" s="91"/>
      <c r="H11" s="128">
        <f>H10+H9+H8+H7</f>
        <v>93</v>
      </c>
      <c r="I11" s="91"/>
      <c r="J11" s="128">
        <f>J10+J9+J8+J7</f>
        <v>6990</v>
      </c>
      <c r="K11" s="91"/>
      <c r="L11" s="128">
        <f>L10+L9+L8+L7</f>
        <v>6833</v>
      </c>
      <c r="M11" s="91"/>
      <c r="N11" s="128">
        <f>N10+N9+N8+N7</f>
        <v>6703</v>
      </c>
      <c r="O11" s="91"/>
      <c r="P11" s="128">
        <f>P10+P9+P8+P7</f>
        <v>7</v>
      </c>
      <c r="Q11" s="11"/>
      <c r="R11" s="128">
        <f>R10+R9+R8+R7</f>
        <v>9</v>
      </c>
      <c r="S11" s="11"/>
      <c r="T11" s="128">
        <f>T10+T9+T8+T7</f>
        <v>17</v>
      </c>
      <c r="U11" s="11"/>
      <c r="V11" s="128">
        <f t="shared" si="0"/>
        <v>7095</v>
      </c>
      <c r="W11" s="11"/>
      <c r="X11" s="128">
        <f t="shared" si="1"/>
        <v>6942</v>
      </c>
      <c r="Y11" s="11"/>
      <c r="Z11" s="128">
        <f t="shared" si="2"/>
        <v>6813</v>
      </c>
      <c r="AA11" s="11"/>
    </row>
    <row r="12" spans="1:27" s="38" customFormat="1" ht="12" x14ac:dyDescent="0.2">
      <c r="A12" s="36"/>
      <c r="B12" s="40" t="s">
        <v>178</v>
      </c>
      <c r="C12" s="36"/>
      <c r="D12" s="79">
        <v>3263</v>
      </c>
      <c r="E12" s="91"/>
      <c r="F12" s="79">
        <v>3321</v>
      </c>
      <c r="G12" s="91"/>
      <c r="H12" s="79">
        <v>3205</v>
      </c>
      <c r="I12" s="91"/>
      <c r="J12" s="79">
        <v>70</v>
      </c>
      <c r="K12" s="91"/>
      <c r="L12" s="79">
        <v>74</v>
      </c>
      <c r="M12" s="91"/>
      <c r="N12" s="79">
        <v>63</v>
      </c>
      <c r="O12" s="91"/>
      <c r="P12" s="79">
        <v>22</v>
      </c>
      <c r="Q12" s="11"/>
      <c r="R12" s="79">
        <v>48</v>
      </c>
      <c r="S12" s="11"/>
      <c r="T12" s="79">
        <v>77</v>
      </c>
      <c r="U12" s="11"/>
      <c r="V12" s="79">
        <f t="shared" si="0"/>
        <v>3355</v>
      </c>
      <c r="W12" s="11"/>
      <c r="X12" s="79">
        <f t="shared" si="1"/>
        <v>3443</v>
      </c>
      <c r="Y12" s="11"/>
      <c r="Z12" s="79">
        <f t="shared" si="2"/>
        <v>3345</v>
      </c>
      <c r="AA12" s="11"/>
    </row>
    <row r="13" spans="1:27" s="38" customFormat="1" ht="12" x14ac:dyDescent="0.2">
      <c r="A13" s="36"/>
      <c r="B13" s="40" t="s">
        <v>150</v>
      </c>
      <c r="C13" s="36"/>
      <c r="D13" s="79">
        <v>97</v>
      </c>
      <c r="E13" s="91"/>
      <c r="F13" s="79">
        <v>111</v>
      </c>
      <c r="G13" s="91"/>
      <c r="H13" s="79">
        <v>130</v>
      </c>
      <c r="I13" s="91"/>
      <c r="J13" s="79">
        <v>0</v>
      </c>
      <c r="K13" s="91"/>
      <c r="L13" s="79">
        <v>0</v>
      </c>
      <c r="M13" s="91"/>
      <c r="N13" s="79">
        <v>0</v>
      </c>
      <c r="O13" s="91"/>
      <c r="P13" s="79">
        <v>1</v>
      </c>
      <c r="Q13" s="11"/>
      <c r="R13" s="79">
        <v>4</v>
      </c>
      <c r="S13" s="11"/>
      <c r="T13" s="79">
        <v>0</v>
      </c>
      <c r="U13" s="11"/>
      <c r="V13" s="79">
        <f t="shared" si="0"/>
        <v>98</v>
      </c>
      <c r="W13" s="11"/>
      <c r="X13" s="79">
        <f t="shared" si="1"/>
        <v>115</v>
      </c>
      <c r="Y13" s="11"/>
      <c r="Z13" s="79">
        <f t="shared" si="2"/>
        <v>130</v>
      </c>
      <c r="AA13" s="11"/>
    </row>
    <row r="14" spans="1:27" s="38" customFormat="1" ht="12" x14ac:dyDescent="0.2">
      <c r="A14" s="36"/>
      <c r="B14" s="40" t="s">
        <v>51</v>
      </c>
      <c r="C14" s="36"/>
      <c r="D14" s="79">
        <v>-13</v>
      </c>
      <c r="E14" s="91"/>
      <c r="F14" s="79">
        <v>-23</v>
      </c>
      <c r="G14" s="91"/>
      <c r="H14" s="79">
        <v>8</v>
      </c>
      <c r="I14" s="91"/>
      <c r="J14" s="79">
        <v>722</v>
      </c>
      <c r="K14" s="91"/>
      <c r="L14" s="79">
        <v>643</v>
      </c>
      <c r="M14" s="91"/>
      <c r="N14" s="79">
        <v>714</v>
      </c>
      <c r="O14" s="91"/>
      <c r="P14" s="79">
        <v>59</v>
      </c>
      <c r="Q14" s="11"/>
      <c r="R14" s="79">
        <v>-50</v>
      </c>
      <c r="S14" s="11"/>
      <c r="T14" s="79">
        <v>-48</v>
      </c>
      <c r="U14" s="11"/>
      <c r="V14" s="79">
        <f t="shared" si="0"/>
        <v>768</v>
      </c>
      <c r="W14" s="11"/>
      <c r="X14" s="79">
        <f t="shared" si="1"/>
        <v>570</v>
      </c>
      <c r="Y14" s="11"/>
      <c r="Z14" s="79">
        <f t="shared" si="2"/>
        <v>674</v>
      </c>
      <c r="AA14" s="11"/>
    </row>
    <row r="15" spans="1:27" s="38" customFormat="1" ht="12" x14ac:dyDescent="0.2">
      <c r="A15" s="36"/>
      <c r="B15" s="40" t="s">
        <v>35</v>
      </c>
      <c r="C15" s="36"/>
      <c r="D15" s="79">
        <v>152</v>
      </c>
      <c r="E15" s="91"/>
      <c r="F15" s="79">
        <v>157</v>
      </c>
      <c r="G15" s="91"/>
      <c r="H15" s="79">
        <v>167</v>
      </c>
      <c r="I15" s="91"/>
      <c r="J15" s="79">
        <v>10</v>
      </c>
      <c r="K15" s="91"/>
      <c r="L15" s="79">
        <v>11</v>
      </c>
      <c r="M15" s="91"/>
      <c r="N15" s="79">
        <v>8</v>
      </c>
      <c r="O15" s="91"/>
      <c r="P15" s="79">
        <v>0</v>
      </c>
      <c r="Q15" s="11"/>
      <c r="R15" s="79">
        <v>5</v>
      </c>
      <c r="S15" s="11"/>
      <c r="T15" s="79">
        <v>5</v>
      </c>
      <c r="U15" s="11"/>
      <c r="V15" s="79">
        <f t="shared" si="0"/>
        <v>162</v>
      </c>
      <c r="W15" s="11"/>
      <c r="X15" s="79">
        <f t="shared" si="1"/>
        <v>173</v>
      </c>
      <c r="Y15" s="11"/>
      <c r="Z15" s="79">
        <f t="shared" si="2"/>
        <v>180</v>
      </c>
      <c r="AA15" s="11"/>
    </row>
    <row r="16" spans="1:27" s="38" customFormat="1" ht="12" x14ac:dyDescent="0.2">
      <c r="A16" s="36"/>
      <c r="B16" s="40" t="s">
        <v>36</v>
      </c>
      <c r="C16" s="36"/>
      <c r="D16" s="79">
        <v>-1</v>
      </c>
      <c r="E16" s="91"/>
      <c r="F16" s="79">
        <v>1</v>
      </c>
      <c r="G16" s="91"/>
      <c r="H16" s="79">
        <v>5</v>
      </c>
      <c r="I16" s="91"/>
      <c r="J16" s="79">
        <v>222</v>
      </c>
      <c r="K16" s="91"/>
      <c r="L16" s="79">
        <v>168</v>
      </c>
      <c r="M16" s="91"/>
      <c r="N16" s="79">
        <v>162</v>
      </c>
      <c r="O16" s="91"/>
      <c r="P16" s="79">
        <v>-1</v>
      </c>
      <c r="Q16" s="11"/>
      <c r="R16" s="79">
        <v>0</v>
      </c>
      <c r="S16" s="11"/>
      <c r="T16" s="79">
        <v>5</v>
      </c>
      <c r="U16" s="11"/>
      <c r="V16" s="79">
        <f t="shared" si="0"/>
        <v>220</v>
      </c>
      <c r="W16" s="11"/>
      <c r="X16" s="79">
        <f t="shared" si="1"/>
        <v>169</v>
      </c>
      <c r="Y16" s="11"/>
      <c r="Z16" s="79">
        <f t="shared" si="2"/>
        <v>172</v>
      </c>
      <c r="AA16" s="11"/>
    </row>
    <row r="17" spans="1:27" s="38" customFormat="1" ht="12" x14ac:dyDescent="0.2">
      <c r="A17" s="36"/>
      <c r="B17" s="40" t="s">
        <v>179</v>
      </c>
      <c r="C17" s="36"/>
      <c r="D17" s="81">
        <v>-10</v>
      </c>
      <c r="E17" s="91"/>
      <c r="F17" s="81">
        <v>-11</v>
      </c>
      <c r="G17" s="91"/>
      <c r="H17" s="81">
        <v>-19</v>
      </c>
      <c r="I17" s="91"/>
      <c r="J17" s="81">
        <v>163</v>
      </c>
      <c r="K17" s="91"/>
      <c r="L17" s="81">
        <v>153</v>
      </c>
      <c r="M17" s="91"/>
      <c r="N17" s="81">
        <v>143</v>
      </c>
      <c r="O17" s="91"/>
      <c r="P17" s="81">
        <v>166</v>
      </c>
      <c r="Q17" s="135" t="s">
        <v>180</v>
      </c>
      <c r="R17" s="81">
        <v>1083</v>
      </c>
      <c r="S17" s="135" t="s">
        <v>180</v>
      </c>
      <c r="T17" s="81">
        <v>380</v>
      </c>
      <c r="U17" s="135" t="s">
        <v>180</v>
      </c>
      <c r="V17" s="81">
        <f t="shared" si="0"/>
        <v>319</v>
      </c>
      <c r="W17" s="135" t="s">
        <v>180</v>
      </c>
      <c r="X17" s="81">
        <f t="shared" si="1"/>
        <v>1225</v>
      </c>
      <c r="Y17" s="135" t="s">
        <v>180</v>
      </c>
      <c r="Z17" s="81">
        <f t="shared" si="2"/>
        <v>504</v>
      </c>
      <c r="AA17" s="135" t="s">
        <v>180</v>
      </c>
    </row>
    <row r="18" spans="1:27" s="38" customFormat="1" ht="22.5" x14ac:dyDescent="0.2">
      <c r="A18" s="36"/>
      <c r="B18" s="75" t="s">
        <v>181</v>
      </c>
      <c r="C18" s="36"/>
      <c r="D18" s="79">
        <f>D11+D12+D13+D14+D15+D16+D17</f>
        <v>3586</v>
      </c>
      <c r="E18" s="91"/>
      <c r="F18" s="128">
        <f>F11+F12+F13+F14+F15+F16+F17</f>
        <v>3656</v>
      </c>
      <c r="G18" s="91"/>
      <c r="H18" s="128">
        <f>H11+H12+H13+H14+H15+H16+H17</f>
        <v>3589</v>
      </c>
      <c r="I18" s="91"/>
      <c r="J18" s="128">
        <f>J11+J12+J13+J14+J15+J16+J17</f>
        <v>8177</v>
      </c>
      <c r="K18" s="91"/>
      <c r="L18" s="128">
        <f>L11+L12+L13+L14+L15+L16+L17</f>
        <v>7882</v>
      </c>
      <c r="M18" s="91"/>
      <c r="N18" s="128">
        <f>N11+N12+N13+N14+N15+N16+N17</f>
        <v>7793</v>
      </c>
      <c r="O18" s="91"/>
      <c r="P18" s="128">
        <f>P11+P12+P13+P14+P15+P16+P17</f>
        <v>254</v>
      </c>
      <c r="Q18" s="135" t="s">
        <v>180</v>
      </c>
      <c r="R18" s="128">
        <f>R11+R12+R13+R14+R15+R16+R17</f>
        <v>1099</v>
      </c>
      <c r="S18" s="135" t="s">
        <v>182</v>
      </c>
      <c r="T18" s="128">
        <f>T11+T12+T13+T14+T15+T16+T17</f>
        <v>436</v>
      </c>
      <c r="U18" s="135" t="s">
        <v>182</v>
      </c>
      <c r="V18" s="128">
        <f t="shared" si="0"/>
        <v>12017</v>
      </c>
      <c r="W18" s="135" t="s">
        <v>182</v>
      </c>
      <c r="X18" s="128">
        <f t="shared" si="1"/>
        <v>12637</v>
      </c>
      <c r="Y18" s="135" t="s">
        <v>182</v>
      </c>
      <c r="Z18" s="128">
        <f t="shared" si="2"/>
        <v>11818</v>
      </c>
      <c r="AA18" s="135" t="s">
        <v>182</v>
      </c>
    </row>
    <row r="19" spans="1:27" s="38" customFormat="1" ht="12" x14ac:dyDescent="0.2">
      <c r="A19" s="36"/>
      <c r="B19" s="38" t="s">
        <v>37</v>
      </c>
      <c r="C19" s="36"/>
      <c r="D19" s="81">
        <v>1</v>
      </c>
      <c r="E19" s="91"/>
      <c r="F19" s="81">
        <v>1</v>
      </c>
      <c r="G19" s="91"/>
      <c r="H19" s="81">
        <v>6</v>
      </c>
      <c r="I19" s="91"/>
      <c r="J19" s="81">
        <v>0</v>
      </c>
      <c r="K19" s="91"/>
      <c r="L19" s="81">
        <v>0</v>
      </c>
      <c r="M19" s="91"/>
      <c r="N19" s="81">
        <v>8</v>
      </c>
      <c r="O19" s="91"/>
      <c r="P19" s="81">
        <v>82</v>
      </c>
      <c r="Q19" s="11"/>
      <c r="R19" s="81">
        <v>90</v>
      </c>
      <c r="S19" s="11"/>
      <c r="T19" s="81">
        <v>127</v>
      </c>
      <c r="U19" s="11"/>
      <c r="V19" s="81">
        <f t="shared" si="0"/>
        <v>83</v>
      </c>
      <c r="W19" s="11"/>
      <c r="X19" s="81">
        <f t="shared" si="1"/>
        <v>91</v>
      </c>
      <c r="Y19" s="11"/>
      <c r="Z19" s="81">
        <f t="shared" si="2"/>
        <v>141</v>
      </c>
      <c r="AA19" s="11"/>
    </row>
    <row r="20" spans="1:27" s="38" customFormat="1" ht="22.5" x14ac:dyDescent="0.2">
      <c r="A20" s="36"/>
      <c r="B20" s="75" t="s">
        <v>162</v>
      </c>
      <c r="C20" s="36"/>
      <c r="D20" s="79">
        <f>D18+D19</f>
        <v>3587</v>
      </c>
      <c r="E20" s="91"/>
      <c r="F20" s="128">
        <f>F18+F19</f>
        <v>3657</v>
      </c>
      <c r="G20" s="91"/>
      <c r="H20" s="128">
        <f>H18+H19</f>
        <v>3595</v>
      </c>
      <c r="I20" s="91"/>
      <c r="J20" s="128">
        <f>J18+J19</f>
        <v>8177</v>
      </c>
      <c r="K20" s="91"/>
      <c r="L20" s="128">
        <f>L18+L19</f>
        <v>7882</v>
      </c>
      <c r="M20" s="91"/>
      <c r="N20" s="128">
        <f>N18+N19</f>
        <v>7801</v>
      </c>
      <c r="O20" s="91"/>
      <c r="P20" s="128">
        <f>P18+P19</f>
        <v>336</v>
      </c>
      <c r="Q20" s="135" t="s">
        <v>180</v>
      </c>
      <c r="R20" s="128">
        <f>R18+R19</f>
        <v>1189</v>
      </c>
      <c r="S20" s="135" t="s">
        <v>182</v>
      </c>
      <c r="T20" s="128">
        <f>T18+T19</f>
        <v>563</v>
      </c>
      <c r="U20" s="135" t="s">
        <v>182</v>
      </c>
      <c r="V20" s="128">
        <f t="shared" si="0"/>
        <v>12100</v>
      </c>
      <c r="W20" s="135" t="s">
        <v>182</v>
      </c>
      <c r="X20" s="128">
        <f t="shared" si="1"/>
        <v>12728</v>
      </c>
      <c r="Y20" s="135" t="s">
        <v>182</v>
      </c>
      <c r="Z20" s="128">
        <f t="shared" si="2"/>
        <v>11959</v>
      </c>
      <c r="AA20" s="135" t="s">
        <v>182</v>
      </c>
    </row>
    <row r="21" spans="1:27" s="38" customFormat="1" ht="12" x14ac:dyDescent="0.2">
      <c r="A21" s="36"/>
      <c r="B21" s="38" t="s">
        <v>183</v>
      </c>
      <c r="C21" s="36"/>
      <c r="D21" s="81">
        <v>319</v>
      </c>
      <c r="E21" s="91"/>
      <c r="F21" s="81">
        <v>274</v>
      </c>
      <c r="G21" s="91"/>
      <c r="H21" s="81">
        <v>259</v>
      </c>
      <c r="I21" s="91"/>
      <c r="J21" s="81">
        <v>2622</v>
      </c>
      <c r="K21" s="91"/>
      <c r="L21" s="81">
        <v>2468</v>
      </c>
      <c r="M21" s="91"/>
      <c r="N21" s="81">
        <v>2665</v>
      </c>
      <c r="O21" s="91"/>
      <c r="P21" s="81">
        <v>85</v>
      </c>
      <c r="Q21" s="11"/>
      <c r="R21" s="81">
        <v>138</v>
      </c>
      <c r="S21" s="11"/>
      <c r="T21" s="81">
        <v>85</v>
      </c>
      <c r="U21" s="11"/>
      <c r="V21" s="81">
        <f t="shared" si="0"/>
        <v>3026</v>
      </c>
      <c r="W21" s="11"/>
      <c r="X21" s="81">
        <f t="shared" si="1"/>
        <v>2880</v>
      </c>
      <c r="Y21" s="11"/>
      <c r="Z21" s="81">
        <f t="shared" si="2"/>
        <v>3009</v>
      </c>
      <c r="AA21" s="11"/>
    </row>
    <row r="22" spans="1:27" s="38" customFormat="1" ht="12" x14ac:dyDescent="0.2">
      <c r="A22" s="36"/>
      <c r="B22" s="82" t="s">
        <v>163</v>
      </c>
      <c r="C22" s="36"/>
      <c r="D22" s="79">
        <f>D20+D21</f>
        <v>3906</v>
      </c>
      <c r="E22" s="91"/>
      <c r="F22" s="128">
        <f>F20+F21</f>
        <v>3931</v>
      </c>
      <c r="G22" s="91"/>
      <c r="H22" s="128">
        <f>H20+H21</f>
        <v>3854</v>
      </c>
      <c r="I22" s="91"/>
      <c r="J22" s="128">
        <f>J20+J21</f>
        <v>10799</v>
      </c>
      <c r="K22" s="91"/>
      <c r="L22" s="128">
        <f>L20+L21</f>
        <v>10350</v>
      </c>
      <c r="M22" s="91"/>
      <c r="N22" s="128">
        <f>N20+N21</f>
        <v>10466</v>
      </c>
      <c r="O22" s="91"/>
      <c r="P22" s="128">
        <f>P20+P21</f>
        <v>421</v>
      </c>
      <c r="Q22" s="135" t="s">
        <v>180</v>
      </c>
      <c r="R22" s="128">
        <f>R20+R21</f>
        <v>1327</v>
      </c>
      <c r="S22" s="135" t="s">
        <v>180</v>
      </c>
      <c r="T22" s="128">
        <f>T20+T21</f>
        <v>648</v>
      </c>
      <c r="U22" s="135" t="s">
        <v>180</v>
      </c>
      <c r="V22" s="128">
        <f t="shared" si="0"/>
        <v>15126</v>
      </c>
      <c r="W22" s="135" t="s">
        <v>180</v>
      </c>
      <c r="X22" s="128">
        <f t="shared" si="1"/>
        <v>15608</v>
      </c>
      <c r="Y22" s="135" t="s">
        <v>180</v>
      </c>
      <c r="Z22" s="128">
        <f t="shared" si="2"/>
        <v>14968</v>
      </c>
      <c r="AA22" s="135" t="s">
        <v>180</v>
      </c>
    </row>
    <row r="23" spans="1:27" s="38" customFormat="1" ht="24" x14ac:dyDescent="0.2">
      <c r="A23" s="36"/>
      <c r="B23" s="38" t="s">
        <v>164</v>
      </c>
      <c r="C23" s="36"/>
      <c r="D23" s="81">
        <v>2762</v>
      </c>
      <c r="E23" s="91"/>
      <c r="F23" s="81">
        <v>2921</v>
      </c>
      <c r="G23" s="91"/>
      <c r="H23" s="81">
        <v>2749</v>
      </c>
      <c r="I23" s="91"/>
      <c r="J23" s="81">
        <v>7340</v>
      </c>
      <c r="K23" s="91"/>
      <c r="L23" s="81">
        <v>8066</v>
      </c>
      <c r="M23" s="91"/>
      <c r="N23" s="81">
        <v>7316</v>
      </c>
      <c r="O23" s="91"/>
      <c r="P23" s="81">
        <v>432</v>
      </c>
      <c r="Q23" s="11"/>
      <c r="R23" s="81">
        <v>892</v>
      </c>
      <c r="S23" s="11"/>
      <c r="T23" s="81">
        <v>899</v>
      </c>
      <c r="U23" s="11"/>
      <c r="V23" s="81">
        <f t="shared" si="0"/>
        <v>10534</v>
      </c>
      <c r="W23" s="11"/>
      <c r="X23" s="81">
        <f t="shared" si="1"/>
        <v>11879</v>
      </c>
      <c r="Y23" s="11"/>
      <c r="Z23" s="81">
        <f t="shared" si="2"/>
        <v>10964</v>
      </c>
      <c r="AA23" s="11"/>
    </row>
    <row r="24" spans="1:27" s="38" customFormat="1" ht="24" x14ac:dyDescent="0.2">
      <c r="A24" s="36"/>
      <c r="B24" s="38" t="s">
        <v>332</v>
      </c>
      <c r="C24" s="36"/>
      <c r="D24" s="79">
        <f>D22-D23</f>
        <v>1144</v>
      </c>
      <c r="E24" s="91"/>
      <c r="F24" s="79">
        <f>F22-F23</f>
        <v>1010</v>
      </c>
      <c r="G24" s="91"/>
      <c r="H24" s="79">
        <f>H22-H23</f>
        <v>1105</v>
      </c>
      <c r="I24" s="91"/>
      <c r="J24" s="79">
        <f>J22-J23</f>
        <v>3459</v>
      </c>
      <c r="K24" s="91"/>
      <c r="L24" s="79">
        <f>L22-L23</f>
        <v>2284</v>
      </c>
      <c r="M24" s="91"/>
      <c r="N24" s="79">
        <f>N22-N23</f>
        <v>3150</v>
      </c>
      <c r="O24" s="91"/>
      <c r="P24" s="79">
        <f>P22-P23</f>
        <v>-11</v>
      </c>
      <c r="Q24" s="135" t="s">
        <v>180</v>
      </c>
      <c r="R24" s="79">
        <f>R22-R23</f>
        <v>435</v>
      </c>
      <c r="S24" s="135" t="s">
        <v>182</v>
      </c>
      <c r="T24" s="79">
        <f>T22-T23</f>
        <v>-251</v>
      </c>
      <c r="U24" s="135" t="s">
        <v>182</v>
      </c>
      <c r="V24" s="128">
        <f t="shared" si="0"/>
        <v>4592</v>
      </c>
      <c r="W24" s="135" t="s">
        <v>182</v>
      </c>
      <c r="X24" s="128">
        <f t="shared" si="1"/>
        <v>3729</v>
      </c>
      <c r="Y24" s="135" t="s">
        <v>182</v>
      </c>
      <c r="Z24" s="128">
        <f t="shared" si="2"/>
        <v>4004</v>
      </c>
      <c r="AA24" s="135" t="s">
        <v>182</v>
      </c>
    </row>
    <row r="25" spans="1:27" s="187" customFormat="1" ht="12" x14ac:dyDescent="0.2">
      <c r="A25" s="184"/>
      <c r="B25" s="244" t="s">
        <v>39</v>
      </c>
      <c r="C25" s="184"/>
      <c r="D25" s="181">
        <v>-1</v>
      </c>
      <c r="E25" s="183"/>
      <c r="F25" s="181">
        <v>0</v>
      </c>
      <c r="G25" s="183"/>
      <c r="H25" s="181">
        <v>-6</v>
      </c>
      <c r="I25" s="183"/>
      <c r="J25" s="181">
        <v>28</v>
      </c>
      <c r="K25" s="183"/>
      <c r="L25" s="181">
        <v>-21</v>
      </c>
      <c r="M25" s="183"/>
      <c r="N25" s="181">
        <v>9</v>
      </c>
      <c r="O25" s="183"/>
      <c r="P25" s="181">
        <v>133</v>
      </c>
      <c r="Q25" s="211"/>
      <c r="R25" s="181">
        <v>-27</v>
      </c>
      <c r="S25" s="211"/>
      <c r="T25" s="181">
        <v>-38</v>
      </c>
      <c r="U25" s="211"/>
      <c r="V25" s="181">
        <f>P25+J25+D25</f>
        <v>160</v>
      </c>
      <c r="W25" s="211"/>
      <c r="X25" s="181">
        <f>R25+L25+F25</f>
        <v>-48</v>
      </c>
      <c r="Y25" s="211"/>
      <c r="Z25" s="181">
        <f>T25+N25+H25</f>
        <v>-35</v>
      </c>
      <c r="AA25" s="211"/>
    </row>
    <row r="26" spans="1:27" s="38" customFormat="1" ht="12" x14ac:dyDescent="0.2">
      <c r="A26" s="36"/>
      <c r="B26" s="75" t="s">
        <v>41</v>
      </c>
      <c r="C26" s="36"/>
      <c r="D26" s="81">
        <v>97</v>
      </c>
      <c r="E26" s="91"/>
      <c r="F26" s="81">
        <v>118</v>
      </c>
      <c r="G26" s="91"/>
      <c r="H26" s="81">
        <v>143</v>
      </c>
      <c r="I26" s="91"/>
      <c r="J26" s="81">
        <v>162</v>
      </c>
      <c r="K26" s="91"/>
      <c r="L26" s="81">
        <v>175</v>
      </c>
      <c r="M26" s="91"/>
      <c r="N26" s="81">
        <v>194</v>
      </c>
      <c r="O26" s="91"/>
      <c r="P26" s="81">
        <v>2</v>
      </c>
      <c r="Q26" s="11"/>
      <c r="R26" s="81">
        <v>5</v>
      </c>
      <c r="S26" s="11"/>
      <c r="T26" s="81">
        <v>5</v>
      </c>
      <c r="U26" s="11"/>
      <c r="V26" s="81">
        <f t="shared" si="0"/>
        <v>261</v>
      </c>
      <c r="W26" s="11"/>
      <c r="X26" s="81">
        <f t="shared" si="1"/>
        <v>298</v>
      </c>
      <c r="Y26" s="11"/>
      <c r="Z26" s="81">
        <f t="shared" si="2"/>
        <v>342</v>
      </c>
      <c r="AA26" s="11"/>
    </row>
    <row r="27" spans="1:27" s="38" customFormat="1" ht="24" x14ac:dyDescent="0.2">
      <c r="A27" s="36"/>
      <c r="B27" s="38" t="s">
        <v>184</v>
      </c>
      <c r="C27" s="36"/>
      <c r="D27" s="149">
        <f>D24-D26-D25</f>
        <v>1048</v>
      </c>
      <c r="E27" s="150"/>
      <c r="F27" s="149">
        <f>F24-F26-F25</f>
        <v>892</v>
      </c>
      <c r="G27" s="150"/>
      <c r="H27" s="149">
        <f>H24-H26-H25</f>
        <v>968</v>
      </c>
      <c r="I27" s="150"/>
      <c r="J27" s="149">
        <f>J24-J26-J25</f>
        <v>3269</v>
      </c>
      <c r="K27" s="150"/>
      <c r="L27" s="149">
        <f>L24-L26-L25</f>
        <v>2130</v>
      </c>
      <c r="M27" s="150"/>
      <c r="N27" s="149">
        <f>N24-N26-N25</f>
        <v>2947</v>
      </c>
      <c r="O27" s="150"/>
      <c r="P27" s="149">
        <f>P24-P26-P25</f>
        <v>-146</v>
      </c>
      <c r="Q27" s="135" t="s">
        <v>180</v>
      </c>
      <c r="R27" s="149">
        <f>R24-R26-R25</f>
        <v>457</v>
      </c>
      <c r="S27" s="135" t="s">
        <v>185</v>
      </c>
      <c r="T27" s="149">
        <f>T24-T26-T25</f>
        <v>-218</v>
      </c>
      <c r="U27" s="135" t="s">
        <v>185</v>
      </c>
      <c r="V27" s="149">
        <f t="shared" si="0"/>
        <v>4171</v>
      </c>
      <c r="W27" s="135" t="s">
        <v>182</v>
      </c>
      <c r="X27" s="149">
        <f t="shared" si="1"/>
        <v>3479</v>
      </c>
      <c r="Y27" s="135" t="s">
        <v>182</v>
      </c>
      <c r="Z27" s="149">
        <f t="shared" si="2"/>
        <v>3697</v>
      </c>
      <c r="AA27" s="135" t="s">
        <v>182</v>
      </c>
    </row>
    <row r="28" spans="1:27" s="38" customFormat="1" ht="12" x14ac:dyDescent="0.2">
      <c r="A28" s="36"/>
      <c r="B28" s="36"/>
      <c r="C28" s="36"/>
      <c r="D28" s="150"/>
      <c r="E28" s="150"/>
      <c r="F28" s="150"/>
      <c r="G28" s="150"/>
      <c r="H28" s="150"/>
      <c r="I28" s="150"/>
      <c r="J28" s="150"/>
      <c r="K28" s="150"/>
      <c r="L28" s="150"/>
      <c r="M28" s="150"/>
      <c r="N28" s="150"/>
      <c r="O28" s="150"/>
      <c r="P28" s="150"/>
      <c r="Q28" s="11"/>
      <c r="R28" s="150"/>
      <c r="S28" s="11"/>
      <c r="T28" s="150"/>
      <c r="U28" s="11"/>
      <c r="V28" s="150"/>
      <c r="W28" s="11"/>
      <c r="X28" s="150"/>
      <c r="Y28" s="11"/>
      <c r="Z28" s="150"/>
      <c r="AA28" s="11"/>
    </row>
    <row r="29" spans="1:27" s="38" customFormat="1" ht="12" x14ac:dyDescent="0.2">
      <c r="A29" s="36"/>
      <c r="B29" s="38" t="s">
        <v>186</v>
      </c>
      <c r="C29" s="36"/>
      <c r="D29" s="149">
        <v>12545</v>
      </c>
      <c r="E29" s="150"/>
      <c r="F29" s="149">
        <v>10589</v>
      </c>
      <c r="G29" s="150"/>
      <c r="H29" s="149">
        <v>9361</v>
      </c>
      <c r="I29" s="150"/>
      <c r="J29" s="149">
        <v>45743</v>
      </c>
      <c r="K29" s="150"/>
      <c r="L29" s="149">
        <v>40137</v>
      </c>
      <c r="M29" s="150"/>
      <c r="N29" s="149">
        <v>34673</v>
      </c>
      <c r="O29" s="150"/>
      <c r="P29" s="149">
        <v>2384</v>
      </c>
      <c r="Q29" s="19"/>
      <c r="R29" s="149">
        <v>3484</v>
      </c>
      <c r="S29" s="19"/>
      <c r="T29" s="149">
        <v>4282</v>
      </c>
      <c r="U29" s="19"/>
      <c r="V29" s="149">
        <f>P29+J29+D29</f>
        <v>60672</v>
      </c>
      <c r="W29" s="19"/>
      <c r="X29" s="149">
        <f>R29+L29+F29</f>
        <v>54210</v>
      </c>
      <c r="Y29" s="19"/>
      <c r="Z29" s="149">
        <f>T29+N29+H29</f>
        <v>48316</v>
      </c>
      <c r="AA29" s="19"/>
    </row>
    <row r="30" spans="1:27" s="38" customFormat="1" ht="12" x14ac:dyDescent="0.2">
      <c r="A30" s="36"/>
      <c r="B30" s="38" t="s">
        <v>171</v>
      </c>
      <c r="C30" s="36"/>
      <c r="D30" s="149">
        <v>30928</v>
      </c>
      <c r="E30" s="150"/>
      <c r="F30" s="149">
        <v>37655</v>
      </c>
      <c r="G30" s="150"/>
      <c r="H30" s="149">
        <v>38420</v>
      </c>
      <c r="I30" s="150"/>
      <c r="J30" s="149">
        <v>286617</v>
      </c>
      <c r="K30" s="150"/>
      <c r="L30" s="149">
        <v>271477</v>
      </c>
      <c r="M30" s="150"/>
      <c r="N30" s="149">
        <v>252272</v>
      </c>
      <c r="O30" s="150"/>
      <c r="P30" s="149">
        <v>54642</v>
      </c>
      <c r="Q30" s="19"/>
      <c r="R30" s="149">
        <v>63434</v>
      </c>
      <c r="S30" s="19"/>
      <c r="T30" s="149">
        <v>51619</v>
      </c>
      <c r="U30" s="19"/>
      <c r="V30" s="149">
        <f>P30+J30+D30</f>
        <v>372187</v>
      </c>
      <c r="W30" s="19"/>
      <c r="X30" s="149">
        <f>R30+L30+F30</f>
        <v>372566</v>
      </c>
      <c r="Y30" s="19"/>
      <c r="Z30" s="149">
        <f>T30+N30+H30</f>
        <v>342311</v>
      </c>
      <c r="AA30" s="19"/>
    </row>
    <row r="31" spans="1:27" s="38" customFormat="1" ht="12" x14ac:dyDescent="0.2">
      <c r="A31" s="36"/>
      <c r="B31" s="38" t="s">
        <v>166</v>
      </c>
      <c r="C31" s="36"/>
      <c r="D31" s="149">
        <v>15160</v>
      </c>
      <c r="E31" s="150"/>
      <c r="F31" s="149">
        <v>14154</v>
      </c>
      <c r="G31" s="150"/>
      <c r="H31" s="149">
        <v>13753</v>
      </c>
      <c r="I31" s="150"/>
      <c r="J31" s="149">
        <v>233833</v>
      </c>
      <c r="K31" s="150"/>
      <c r="L31" s="149">
        <v>225503</v>
      </c>
      <c r="M31" s="150"/>
      <c r="N31" s="149">
        <v>210432</v>
      </c>
      <c r="O31" s="150"/>
      <c r="P31" s="149">
        <v>2441</v>
      </c>
      <c r="Q31" s="19"/>
      <c r="R31" s="149">
        <v>2882</v>
      </c>
      <c r="S31" s="19"/>
      <c r="T31" s="149">
        <v>1511</v>
      </c>
      <c r="U31" s="19"/>
      <c r="V31" s="149">
        <f>P31+J31+D31</f>
        <v>251434</v>
      </c>
      <c r="W31" s="19"/>
      <c r="X31" s="149">
        <f>R31+L31+F31</f>
        <v>242539</v>
      </c>
      <c r="Y31" s="19"/>
      <c r="Z31" s="149">
        <f>T31+N31+H31</f>
        <v>225696</v>
      </c>
      <c r="AA31" s="19"/>
    </row>
    <row r="32" spans="1:27" s="38" customFormat="1" ht="12" x14ac:dyDescent="0.2">
      <c r="A32" s="36"/>
      <c r="B32" s="36"/>
      <c r="C32" s="36"/>
      <c r="D32" s="151"/>
      <c r="E32" s="151"/>
      <c r="F32" s="151"/>
      <c r="G32" s="151"/>
      <c r="H32" s="151"/>
      <c r="I32" s="151"/>
      <c r="J32" s="151"/>
      <c r="K32" s="151"/>
      <c r="L32" s="151"/>
      <c r="M32" s="151"/>
      <c r="N32" s="151"/>
      <c r="O32" s="151"/>
      <c r="P32" s="151"/>
      <c r="Q32" s="62"/>
      <c r="R32" s="151"/>
      <c r="S32" s="62"/>
      <c r="T32" s="151"/>
      <c r="U32" s="62"/>
      <c r="V32" s="151"/>
      <c r="W32" s="62"/>
      <c r="X32" s="151"/>
      <c r="Y32" s="62"/>
      <c r="Z32" s="151"/>
      <c r="AA32" s="62"/>
    </row>
    <row r="33" spans="1:27" s="38" customFormat="1" ht="24" x14ac:dyDescent="0.2">
      <c r="A33" s="36"/>
      <c r="B33" s="38" t="s">
        <v>282</v>
      </c>
      <c r="C33" s="36"/>
      <c r="D33" s="152">
        <v>1625</v>
      </c>
      <c r="E33" s="151"/>
      <c r="F33" s="152">
        <v>1686</v>
      </c>
      <c r="G33" s="151"/>
      <c r="H33" s="152">
        <v>1557</v>
      </c>
      <c r="I33" s="151"/>
      <c r="J33" s="152">
        <v>0</v>
      </c>
      <c r="K33" s="151"/>
      <c r="L33" s="152">
        <v>0</v>
      </c>
      <c r="M33" s="151"/>
      <c r="N33" s="152">
        <v>0</v>
      </c>
      <c r="O33" s="151"/>
      <c r="P33" s="152">
        <v>0</v>
      </c>
      <c r="Q33" s="142"/>
      <c r="R33" s="152">
        <v>0</v>
      </c>
      <c r="S33" s="142"/>
      <c r="T33" s="152">
        <v>0</v>
      </c>
      <c r="U33" s="142"/>
      <c r="V33" s="152">
        <f>P33+J33+D33</f>
        <v>1625</v>
      </c>
      <c r="W33" s="142"/>
      <c r="X33" s="152">
        <f>R33+L33+F33</f>
        <v>1686</v>
      </c>
      <c r="Y33" s="142"/>
      <c r="Z33" s="152">
        <f>T33+N33+H33</f>
        <v>1557</v>
      </c>
      <c r="AA33" s="142"/>
    </row>
    <row r="34" spans="1:27" s="38" customFormat="1" ht="24" x14ac:dyDescent="0.2">
      <c r="A34" s="36"/>
      <c r="B34" s="38" t="s">
        <v>283</v>
      </c>
      <c r="C34" s="36"/>
      <c r="D34" s="152">
        <v>0</v>
      </c>
      <c r="E34" s="151"/>
      <c r="F34" s="152">
        <v>0</v>
      </c>
      <c r="G34" s="151"/>
      <c r="H34" s="152">
        <v>0</v>
      </c>
      <c r="I34" s="151"/>
      <c r="J34" s="193">
        <v>28.9</v>
      </c>
      <c r="K34" s="194"/>
      <c r="L34" s="193">
        <v>28.5</v>
      </c>
      <c r="M34" s="194"/>
      <c r="N34" s="193">
        <v>27.6</v>
      </c>
      <c r="O34" s="151"/>
      <c r="P34" s="152">
        <v>0</v>
      </c>
      <c r="Q34" s="143"/>
      <c r="R34" s="152">
        <v>0</v>
      </c>
      <c r="S34" s="143"/>
      <c r="T34" s="152">
        <v>0</v>
      </c>
      <c r="U34" s="143"/>
      <c r="V34" s="193">
        <f>P34+J34+D34</f>
        <v>28.9</v>
      </c>
      <c r="W34" s="143"/>
      <c r="X34" s="193">
        <f>R34+L34+F34</f>
        <v>28.5</v>
      </c>
      <c r="Y34" s="143"/>
      <c r="Z34" s="193">
        <f>T34+N34+H34</f>
        <v>27.6</v>
      </c>
      <c r="AA34" s="143"/>
    </row>
    <row r="35" spans="1:27" s="38" customFormat="1" ht="24" x14ac:dyDescent="0.2">
      <c r="A35" s="36"/>
      <c r="B35" s="38" t="s">
        <v>275</v>
      </c>
      <c r="C35" s="36"/>
      <c r="D35" s="152">
        <v>0</v>
      </c>
      <c r="E35" s="151"/>
      <c r="F35" s="152">
        <v>0</v>
      </c>
      <c r="G35" s="151"/>
      <c r="H35" s="152">
        <v>0</v>
      </c>
      <c r="I35" s="151"/>
      <c r="J35" s="152">
        <v>277</v>
      </c>
      <c r="K35" s="151"/>
      <c r="L35" s="152">
        <v>289</v>
      </c>
      <c r="M35" s="151"/>
      <c r="N35" s="152">
        <v>235</v>
      </c>
      <c r="O35" s="151"/>
      <c r="P35" s="152">
        <v>0</v>
      </c>
      <c r="Q35" s="142"/>
      <c r="R35" s="152">
        <v>0</v>
      </c>
      <c r="S35" s="142"/>
      <c r="T35" s="152">
        <v>0</v>
      </c>
      <c r="U35" s="142"/>
      <c r="V35" s="152">
        <f>P35+J35+D35</f>
        <v>277</v>
      </c>
      <c r="W35" s="142"/>
      <c r="X35" s="152">
        <f>R35+L35+F35</f>
        <v>289</v>
      </c>
      <c r="Y35" s="142"/>
      <c r="Z35" s="152">
        <f>T35+N35+H35</f>
        <v>235</v>
      </c>
      <c r="AA35" s="142"/>
    </row>
    <row r="36" spans="1:27" s="38" customFormat="1" ht="12" x14ac:dyDescent="0.2">
      <c r="A36" s="36"/>
      <c r="B36" s="36"/>
      <c r="C36" s="36"/>
      <c r="D36" s="86"/>
      <c r="E36" s="86"/>
      <c r="F36" s="86"/>
      <c r="G36" s="86"/>
      <c r="H36" s="86"/>
      <c r="I36" s="86"/>
      <c r="J36" s="86"/>
      <c r="K36" s="86"/>
      <c r="L36" s="86"/>
      <c r="M36" s="86"/>
      <c r="N36" s="86"/>
      <c r="O36" s="36"/>
      <c r="P36" s="129"/>
      <c r="Q36" s="144"/>
      <c r="R36" s="129"/>
      <c r="S36" s="144"/>
      <c r="T36" s="129"/>
      <c r="U36" s="144"/>
      <c r="V36" s="86"/>
      <c r="W36" s="148"/>
      <c r="X36" s="86"/>
      <c r="Y36" s="148"/>
      <c r="Z36" s="86"/>
      <c r="AA36" s="148"/>
    </row>
    <row r="37" spans="1:27" s="38" customFormat="1" ht="12" x14ac:dyDescent="0.2">
      <c r="A37" s="36"/>
      <c r="B37" s="187" t="s">
        <v>187</v>
      </c>
      <c r="C37" s="184"/>
      <c r="D37" s="239">
        <v>0.27</v>
      </c>
      <c r="E37" s="246"/>
      <c r="F37" s="239">
        <v>0.23</v>
      </c>
      <c r="G37" s="246"/>
      <c r="H37" s="239">
        <v>0.25</v>
      </c>
      <c r="I37" s="246"/>
      <c r="J37" s="239">
        <v>0.3</v>
      </c>
      <c r="K37" s="246"/>
      <c r="L37" s="239">
        <v>0.21</v>
      </c>
      <c r="M37" s="246"/>
      <c r="N37" s="239">
        <v>0.28000000000000003</v>
      </c>
      <c r="O37" s="184"/>
      <c r="P37" s="249" t="s">
        <v>188</v>
      </c>
      <c r="Q37" s="211"/>
      <c r="R37" s="249" t="s">
        <v>188</v>
      </c>
      <c r="S37" s="211"/>
      <c r="T37" s="249" t="s">
        <v>188</v>
      </c>
      <c r="U37" s="211"/>
      <c r="V37" s="239">
        <v>0.28000000000000003</v>
      </c>
      <c r="W37" s="250"/>
      <c r="X37" s="239">
        <v>0.22</v>
      </c>
      <c r="Y37" s="250"/>
      <c r="Z37" s="239">
        <v>0.25</v>
      </c>
      <c r="AA37" s="250"/>
    </row>
    <row r="38" spans="1:27" s="38" customFormat="1" ht="12" x14ac:dyDescent="0.2">
      <c r="A38" s="36"/>
      <c r="B38" s="36"/>
      <c r="C38" s="36"/>
      <c r="D38" s="36"/>
      <c r="E38" s="36"/>
      <c r="F38" s="36"/>
      <c r="G38" s="36"/>
      <c r="H38" s="36"/>
      <c r="I38" s="36"/>
      <c r="J38" s="36"/>
      <c r="K38" s="36"/>
      <c r="L38" s="36"/>
      <c r="M38" s="36"/>
      <c r="N38" s="36"/>
      <c r="O38" s="36"/>
      <c r="P38" s="36"/>
      <c r="Q38" s="62"/>
      <c r="R38" s="36"/>
      <c r="S38" s="62"/>
      <c r="T38" s="36"/>
      <c r="U38" s="62"/>
      <c r="V38" s="91"/>
      <c r="W38" s="62"/>
      <c r="X38" s="91"/>
      <c r="Y38" s="62"/>
      <c r="Z38" s="91"/>
      <c r="AA38" s="62"/>
    </row>
    <row r="39" spans="1:27" s="38" customFormat="1" ht="12" x14ac:dyDescent="0.2">
      <c r="A39" s="36"/>
      <c r="B39" s="38" t="s">
        <v>111</v>
      </c>
      <c r="C39" s="36"/>
      <c r="D39" s="36"/>
      <c r="E39" s="36"/>
      <c r="F39" s="36"/>
      <c r="G39" s="36"/>
      <c r="H39" s="36"/>
      <c r="I39" s="36"/>
      <c r="J39" s="36"/>
      <c r="K39" s="36"/>
      <c r="L39" s="36"/>
      <c r="M39" s="36"/>
      <c r="N39" s="36"/>
      <c r="O39" s="36"/>
      <c r="P39" s="36"/>
      <c r="Q39" s="62"/>
      <c r="R39" s="36"/>
      <c r="S39" s="62"/>
      <c r="T39" s="36"/>
      <c r="U39" s="62"/>
      <c r="V39" s="91"/>
      <c r="W39" s="62"/>
      <c r="X39" s="91"/>
      <c r="Y39" s="62"/>
      <c r="Z39" s="91"/>
      <c r="AA39" s="62"/>
    </row>
    <row r="40" spans="1:27" s="38" customFormat="1" ht="12" x14ac:dyDescent="0.2">
      <c r="A40" s="36"/>
      <c r="B40" s="38" t="s">
        <v>160</v>
      </c>
      <c r="C40" s="36"/>
      <c r="D40" s="36"/>
      <c r="E40" s="36"/>
      <c r="F40" s="36"/>
      <c r="G40" s="36"/>
      <c r="H40" s="36"/>
      <c r="I40" s="36"/>
      <c r="J40" s="36"/>
      <c r="K40" s="36"/>
      <c r="L40" s="36"/>
      <c r="M40" s="36"/>
      <c r="N40" s="36"/>
      <c r="O40" s="36"/>
      <c r="P40" s="36"/>
      <c r="Q40" s="62"/>
      <c r="R40" s="36"/>
      <c r="S40" s="62"/>
      <c r="T40" s="36"/>
      <c r="U40" s="62"/>
      <c r="V40" s="152">
        <v>176</v>
      </c>
      <c r="W40" s="153"/>
      <c r="X40" s="152">
        <v>158</v>
      </c>
      <c r="Y40" s="153"/>
      <c r="Z40" s="152">
        <v>155</v>
      </c>
      <c r="AA40" s="142"/>
    </row>
    <row r="41" spans="1:27" s="38" customFormat="1" ht="12" x14ac:dyDescent="0.2">
      <c r="A41" s="36"/>
      <c r="B41" s="36"/>
      <c r="C41" s="36"/>
      <c r="D41" s="36"/>
      <c r="E41" s="36"/>
      <c r="F41" s="36"/>
      <c r="G41" s="36"/>
      <c r="H41" s="36"/>
      <c r="I41" s="36"/>
      <c r="J41" s="36"/>
      <c r="K41" s="36"/>
      <c r="L41" s="36"/>
      <c r="M41" s="36"/>
      <c r="N41" s="36"/>
      <c r="O41" s="36"/>
      <c r="P41" s="36"/>
      <c r="Q41" s="62"/>
      <c r="R41" s="36"/>
      <c r="S41" s="62"/>
      <c r="T41" s="36"/>
      <c r="U41" s="62"/>
      <c r="V41" s="91"/>
      <c r="W41" s="62"/>
      <c r="X41" s="91"/>
      <c r="Y41" s="62"/>
      <c r="Z41" s="91"/>
      <c r="AA41" s="62"/>
    </row>
    <row r="42" spans="1:27" s="16" customFormat="1" ht="13.5" customHeight="1" x14ac:dyDescent="0.2">
      <c r="A42" s="11"/>
      <c r="B42" s="265" t="s">
        <v>189</v>
      </c>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5"/>
    </row>
    <row r="43" spans="1:27" s="16" customFormat="1" ht="33" customHeight="1" x14ac:dyDescent="0.2">
      <c r="A43" s="11"/>
      <c r="B43" s="265" t="s">
        <v>284</v>
      </c>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5"/>
    </row>
    <row r="44" spans="1:27" s="16" customFormat="1" ht="22.5" customHeight="1" x14ac:dyDescent="0.2">
      <c r="A44" s="11"/>
      <c r="B44" s="265" t="s">
        <v>320</v>
      </c>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row>
    <row r="45" spans="1:27" s="16" customFormat="1" ht="12" customHeight="1" x14ac:dyDescent="0.2">
      <c r="A45" s="11"/>
      <c r="B45" s="265" t="s">
        <v>285</v>
      </c>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row>
    <row r="46" spans="1:27" s="16" customFormat="1" ht="23.25" customHeight="1" x14ac:dyDescent="0.2">
      <c r="A46" s="11"/>
      <c r="B46" s="265" t="s">
        <v>286</v>
      </c>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row>
    <row r="47" spans="1:27" ht="12.75" customHeight="1" x14ac:dyDescent="0.2">
      <c r="A47" s="45"/>
      <c r="B47" s="163" t="s">
        <v>302</v>
      </c>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row>
    <row r="48" spans="1:27" ht="12.75" customHeight="1" x14ac:dyDescent="0.2">
      <c r="A48" s="45"/>
      <c r="B48" s="162" t="s">
        <v>47</v>
      </c>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row>
    <row r="49" spans="1:27" ht="16.350000000000001" customHeight="1" x14ac:dyDescent="0.2">
      <c r="A49" s="4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row>
    <row r="50" spans="1:27" ht="18.75" customHeight="1" x14ac:dyDescent="0.2">
      <c r="A50" s="45"/>
      <c r="B50" s="166"/>
      <c r="C50" s="166"/>
      <c r="D50" s="166"/>
      <c r="E50" s="166"/>
      <c r="F50" s="166"/>
      <c r="G50" s="166"/>
      <c r="H50" s="166"/>
      <c r="I50" s="166"/>
      <c r="J50" s="166"/>
      <c r="K50" s="166"/>
      <c r="L50" s="166"/>
      <c r="M50" s="166"/>
      <c r="N50" s="166"/>
      <c r="O50" s="166"/>
      <c r="P50" s="166"/>
      <c r="Q50" s="164"/>
      <c r="R50" s="166"/>
      <c r="S50" s="164"/>
      <c r="T50" s="166"/>
      <c r="U50" s="164"/>
      <c r="V50" s="46"/>
      <c r="W50" s="164"/>
      <c r="X50" s="46"/>
      <c r="Y50" s="164"/>
      <c r="Z50" s="46"/>
      <c r="AA50" s="164"/>
    </row>
    <row r="51" spans="1:27" ht="18.75" customHeight="1" x14ac:dyDescent="0.2">
      <c r="A51" s="45"/>
      <c r="B51" s="45"/>
      <c r="C51" s="45"/>
      <c r="D51" s="45"/>
      <c r="E51" s="45"/>
      <c r="F51" s="45"/>
      <c r="G51" s="45"/>
      <c r="H51" s="45"/>
      <c r="I51" s="45"/>
      <c r="J51" s="45"/>
      <c r="K51" s="45"/>
      <c r="L51" s="45"/>
      <c r="M51" s="45"/>
      <c r="N51" s="45"/>
      <c r="O51" s="45"/>
      <c r="P51" s="45"/>
      <c r="Q51" s="62"/>
      <c r="R51" s="45"/>
      <c r="S51" s="62"/>
      <c r="T51" s="45"/>
      <c r="U51" s="62"/>
      <c r="V51" s="46"/>
      <c r="W51" s="62"/>
      <c r="X51" s="46"/>
      <c r="Y51" s="62"/>
      <c r="Z51" s="46"/>
      <c r="AA51" s="62"/>
    </row>
    <row r="52" spans="1:27" ht="18.75" customHeight="1" x14ac:dyDescent="0.2">
      <c r="A52" s="45"/>
      <c r="B52" s="45"/>
      <c r="C52" s="45"/>
      <c r="D52" s="45"/>
      <c r="E52" s="45"/>
      <c r="F52" s="45"/>
      <c r="G52" s="45"/>
      <c r="H52" s="45"/>
      <c r="I52" s="45"/>
      <c r="J52" s="45"/>
      <c r="K52" s="45"/>
      <c r="L52" s="45"/>
      <c r="M52" s="45"/>
      <c r="N52" s="45"/>
      <c r="O52" s="45"/>
      <c r="P52" s="45"/>
      <c r="Q52" s="62"/>
      <c r="R52" s="45"/>
      <c r="S52" s="62"/>
      <c r="T52" s="45"/>
      <c r="U52" s="62"/>
      <c r="V52" s="46"/>
      <c r="W52" s="62"/>
      <c r="X52" s="46"/>
      <c r="Y52" s="62"/>
      <c r="Z52" s="46"/>
      <c r="AA52" s="62"/>
    </row>
    <row r="53" spans="1:27" ht="18.75" customHeight="1" x14ac:dyDescent="0.2">
      <c r="A53" s="45"/>
      <c r="B53" s="45"/>
      <c r="C53" s="45"/>
      <c r="D53" s="45"/>
      <c r="E53" s="45"/>
      <c r="F53" s="45"/>
      <c r="G53" s="45"/>
      <c r="H53" s="45"/>
      <c r="I53" s="45"/>
      <c r="J53" s="45"/>
      <c r="K53" s="45"/>
      <c r="L53" s="45"/>
      <c r="M53" s="45"/>
      <c r="N53" s="45"/>
      <c r="O53" s="45"/>
      <c r="P53" s="45"/>
      <c r="Q53" s="62"/>
      <c r="R53" s="45"/>
      <c r="S53" s="62"/>
      <c r="T53" s="45"/>
      <c r="U53" s="62"/>
      <c r="V53" s="46"/>
      <c r="W53" s="62"/>
      <c r="X53" s="46"/>
      <c r="Y53" s="62"/>
      <c r="Z53" s="46"/>
      <c r="AA53" s="62"/>
    </row>
    <row r="54" spans="1:27" ht="18.75" customHeight="1" x14ac:dyDescent="0.2">
      <c r="A54" s="45"/>
      <c r="B54" s="45"/>
      <c r="C54" s="45"/>
      <c r="D54" s="45"/>
      <c r="E54" s="45"/>
      <c r="F54" s="45"/>
      <c r="G54" s="45"/>
      <c r="H54" s="45"/>
      <c r="I54" s="45"/>
      <c r="J54" s="45"/>
      <c r="K54" s="45"/>
      <c r="L54" s="45"/>
      <c r="M54" s="45"/>
      <c r="N54" s="45"/>
      <c r="O54" s="45"/>
      <c r="P54" s="45"/>
      <c r="Q54" s="62"/>
      <c r="R54" s="45"/>
      <c r="S54" s="62"/>
      <c r="T54" s="45"/>
      <c r="U54" s="62"/>
      <c r="V54" s="46"/>
      <c r="W54" s="62"/>
      <c r="X54" s="46"/>
      <c r="Y54" s="62"/>
      <c r="Z54" s="46"/>
      <c r="AA54" s="62"/>
    </row>
    <row r="55" spans="1:27" ht="18.75" customHeight="1" x14ac:dyDescent="0.2">
      <c r="A55" s="45"/>
      <c r="B55" s="45"/>
      <c r="C55" s="45"/>
      <c r="D55" s="45"/>
      <c r="E55" s="45"/>
      <c r="F55" s="45"/>
      <c r="G55" s="45"/>
      <c r="H55" s="45"/>
      <c r="I55" s="45"/>
      <c r="J55" s="45"/>
      <c r="K55" s="45"/>
      <c r="L55" s="45"/>
      <c r="M55" s="45"/>
      <c r="N55" s="45"/>
      <c r="O55" s="45"/>
      <c r="P55" s="45"/>
      <c r="Q55" s="62"/>
      <c r="R55" s="45"/>
      <c r="S55" s="62"/>
      <c r="T55" s="45"/>
      <c r="U55" s="62"/>
      <c r="V55" s="46"/>
      <c r="W55" s="62"/>
      <c r="X55" s="46"/>
      <c r="Y55" s="62"/>
      <c r="Z55" s="46"/>
      <c r="AA55" s="62"/>
    </row>
    <row r="56" spans="1:27" ht="18.75" customHeight="1" x14ac:dyDescent="0.2">
      <c r="A56" s="45"/>
      <c r="B56" s="45"/>
      <c r="C56" s="45"/>
      <c r="D56" s="45"/>
      <c r="E56" s="45"/>
      <c r="F56" s="45"/>
      <c r="G56" s="45"/>
      <c r="H56" s="45"/>
      <c r="I56" s="45"/>
      <c r="J56" s="45"/>
      <c r="K56" s="45"/>
      <c r="L56" s="45"/>
      <c r="M56" s="45"/>
      <c r="N56" s="45"/>
      <c r="O56" s="45"/>
      <c r="P56" s="45"/>
      <c r="Q56" s="62"/>
      <c r="R56" s="45"/>
      <c r="S56" s="62"/>
      <c r="T56" s="45"/>
      <c r="U56" s="62"/>
      <c r="V56" s="46"/>
      <c r="W56" s="62"/>
      <c r="X56" s="46"/>
      <c r="Y56" s="62"/>
      <c r="Z56" s="46"/>
      <c r="AA56" s="62"/>
    </row>
    <row r="57" spans="1:27" ht="18.75" customHeight="1" x14ac:dyDescent="0.2">
      <c r="A57" s="45"/>
      <c r="B57" s="45"/>
      <c r="C57" s="45"/>
      <c r="D57" s="45"/>
      <c r="E57" s="45"/>
      <c r="F57" s="45"/>
      <c r="G57" s="45"/>
      <c r="H57" s="45"/>
      <c r="I57" s="45"/>
      <c r="J57" s="45"/>
      <c r="K57" s="45"/>
      <c r="L57" s="45"/>
      <c r="M57" s="45"/>
      <c r="N57" s="45"/>
      <c r="O57" s="45"/>
      <c r="P57" s="45"/>
      <c r="Q57" s="62"/>
      <c r="R57" s="45"/>
      <c r="S57" s="62"/>
      <c r="T57" s="45"/>
      <c r="U57" s="62"/>
      <c r="V57" s="46"/>
      <c r="W57" s="62"/>
      <c r="X57" s="46"/>
      <c r="Y57" s="62"/>
      <c r="Z57" s="46"/>
      <c r="AA57" s="62"/>
    </row>
    <row r="58" spans="1:27" ht="18.75" customHeight="1" x14ac:dyDescent="0.2">
      <c r="A58" s="45"/>
      <c r="B58" s="45"/>
      <c r="C58" s="45"/>
      <c r="D58" s="45"/>
      <c r="E58" s="45"/>
      <c r="F58" s="45"/>
      <c r="G58" s="45"/>
      <c r="H58" s="45"/>
      <c r="I58" s="45"/>
      <c r="J58" s="45"/>
      <c r="K58" s="45"/>
      <c r="L58" s="45"/>
      <c r="M58" s="45"/>
      <c r="N58" s="45"/>
      <c r="O58" s="45"/>
      <c r="P58" s="45"/>
      <c r="Q58" s="62"/>
      <c r="R58" s="45"/>
      <c r="S58" s="62"/>
      <c r="T58" s="45"/>
      <c r="U58" s="62"/>
      <c r="V58" s="46"/>
      <c r="W58" s="62"/>
      <c r="X58" s="46"/>
      <c r="Y58" s="62"/>
      <c r="Z58" s="46"/>
      <c r="AA58" s="62"/>
    </row>
    <row r="59" spans="1:27" ht="18.75" customHeight="1" x14ac:dyDescent="0.2">
      <c r="A59" s="45"/>
      <c r="B59" s="45"/>
      <c r="C59" s="45"/>
      <c r="D59" s="45"/>
      <c r="E59" s="45"/>
      <c r="F59" s="45"/>
      <c r="G59" s="45"/>
      <c r="H59" s="45"/>
      <c r="I59" s="45"/>
      <c r="J59" s="45"/>
      <c r="K59" s="45"/>
      <c r="L59" s="45"/>
      <c r="M59" s="45"/>
      <c r="N59" s="45"/>
      <c r="O59" s="45"/>
      <c r="P59" s="45"/>
      <c r="Q59" s="62"/>
      <c r="R59" s="45"/>
      <c r="S59" s="62"/>
      <c r="T59" s="45"/>
      <c r="U59" s="62"/>
      <c r="V59" s="46"/>
      <c r="W59" s="62"/>
      <c r="X59" s="46"/>
      <c r="Y59" s="62"/>
      <c r="Z59" s="46"/>
      <c r="AA59" s="62"/>
    </row>
    <row r="60" spans="1:27" ht="18.75" customHeight="1" x14ac:dyDescent="0.2">
      <c r="A60" s="45"/>
      <c r="B60" s="45"/>
      <c r="C60" s="45"/>
      <c r="D60" s="45"/>
      <c r="E60" s="45"/>
      <c r="F60" s="45"/>
      <c r="G60" s="45"/>
      <c r="H60" s="45"/>
      <c r="I60" s="45"/>
      <c r="J60" s="45"/>
      <c r="K60" s="45"/>
      <c r="L60" s="45"/>
      <c r="M60" s="45"/>
      <c r="N60" s="45"/>
      <c r="O60" s="45"/>
      <c r="P60" s="45"/>
      <c r="Q60" s="62"/>
      <c r="R60" s="45"/>
      <c r="S60" s="62"/>
      <c r="T60" s="45"/>
      <c r="U60" s="62"/>
      <c r="V60" s="46"/>
      <c r="W60" s="62"/>
      <c r="X60" s="46"/>
      <c r="Y60" s="62"/>
      <c r="Z60" s="46"/>
      <c r="AA60" s="62"/>
    </row>
    <row r="61" spans="1:27" ht="18.75" customHeight="1" x14ac:dyDescent="0.2">
      <c r="A61" s="45"/>
      <c r="B61" s="45"/>
      <c r="C61" s="45"/>
      <c r="D61" s="45"/>
      <c r="E61" s="45"/>
      <c r="F61" s="45"/>
      <c r="G61" s="45"/>
      <c r="H61" s="45"/>
      <c r="I61" s="45"/>
      <c r="J61" s="45"/>
      <c r="K61" s="45"/>
      <c r="L61" s="45"/>
      <c r="M61" s="45"/>
      <c r="N61" s="45"/>
      <c r="O61" s="45"/>
      <c r="P61" s="45"/>
      <c r="Q61" s="62"/>
      <c r="R61" s="45"/>
      <c r="S61" s="62"/>
      <c r="T61" s="45"/>
      <c r="U61" s="62"/>
      <c r="V61" s="46"/>
      <c r="W61" s="62"/>
      <c r="X61" s="46"/>
      <c r="Y61" s="62"/>
      <c r="Z61" s="46"/>
      <c r="AA61" s="62"/>
    </row>
    <row r="62" spans="1:27" ht="18.75" customHeight="1" x14ac:dyDescent="0.2">
      <c r="A62" s="45"/>
      <c r="B62" s="45"/>
      <c r="C62" s="45"/>
      <c r="D62" s="45"/>
      <c r="E62" s="45"/>
      <c r="F62" s="45"/>
      <c r="G62" s="45"/>
      <c r="H62" s="45"/>
      <c r="I62" s="45"/>
      <c r="J62" s="45"/>
      <c r="K62" s="45"/>
      <c r="L62" s="45"/>
      <c r="M62" s="45"/>
      <c r="N62" s="45"/>
      <c r="O62" s="45"/>
      <c r="P62" s="45"/>
      <c r="Q62" s="62"/>
      <c r="R62" s="45"/>
      <c r="S62" s="62"/>
      <c r="T62" s="45"/>
      <c r="U62" s="62"/>
      <c r="V62" s="46"/>
      <c r="W62" s="62"/>
      <c r="X62" s="46"/>
      <c r="Y62" s="62"/>
      <c r="Z62" s="46"/>
      <c r="AA62" s="62"/>
    </row>
    <row r="63" spans="1:27" ht="18.75" customHeight="1" x14ac:dyDescent="0.2">
      <c r="A63" s="45"/>
      <c r="B63" s="45"/>
      <c r="C63" s="45"/>
      <c r="D63" s="45"/>
      <c r="E63" s="45"/>
      <c r="F63" s="45"/>
      <c r="G63" s="45"/>
      <c r="H63" s="45"/>
      <c r="I63" s="45"/>
      <c r="J63" s="45"/>
      <c r="K63" s="45"/>
      <c r="L63" s="45"/>
      <c r="M63" s="45"/>
      <c r="N63" s="45"/>
      <c r="O63" s="45"/>
      <c r="P63" s="45"/>
      <c r="Q63" s="62"/>
      <c r="R63" s="45"/>
      <c r="S63" s="62"/>
      <c r="T63" s="45"/>
      <c r="U63" s="62"/>
      <c r="V63" s="46"/>
      <c r="W63" s="62"/>
      <c r="X63" s="46"/>
      <c r="Y63" s="62"/>
      <c r="Z63" s="46"/>
      <c r="AA63" s="62"/>
    </row>
    <row r="64" spans="1:27" ht="18.75" customHeight="1" x14ac:dyDescent="0.2">
      <c r="A64" s="45"/>
      <c r="B64" s="45"/>
      <c r="C64" s="45"/>
      <c r="D64" s="45"/>
      <c r="E64" s="45"/>
      <c r="F64" s="45"/>
      <c r="G64" s="45"/>
      <c r="H64" s="45"/>
      <c r="I64" s="45"/>
      <c r="J64" s="45"/>
      <c r="K64" s="45"/>
      <c r="L64" s="45"/>
      <c r="M64" s="45"/>
      <c r="N64" s="45"/>
      <c r="O64" s="45"/>
      <c r="P64" s="45"/>
      <c r="Q64" s="62"/>
      <c r="R64" s="45"/>
      <c r="S64" s="62"/>
      <c r="T64" s="45"/>
      <c r="U64" s="62"/>
      <c r="V64" s="46"/>
      <c r="W64" s="62"/>
      <c r="X64" s="46"/>
      <c r="Y64" s="62"/>
      <c r="Z64" s="46"/>
      <c r="AA64" s="62"/>
    </row>
    <row r="65" spans="1:27" ht="18.75" customHeight="1" x14ac:dyDescent="0.2">
      <c r="A65" s="45"/>
      <c r="B65" s="45"/>
      <c r="C65" s="45"/>
      <c r="D65" s="45"/>
      <c r="E65" s="45"/>
      <c r="F65" s="45"/>
      <c r="G65" s="45"/>
      <c r="H65" s="45"/>
      <c r="I65" s="45"/>
      <c r="J65" s="45"/>
      <c r="K65" s="45"/>
      <c r="L65" s="45"/>
      <c r="M65" s="45"/>
      <c r="N65" s="45"/>
      <c r="O65" s="45"/>
      <c r="P65" s="45"/>
      <c r="Q65" s="62"/>
      <c r="R65" s="45"/>
      <c r="S65" s="62"/>
      <c r="T65" s="45"/>
      <c r="U65" s="62"/>
      <c r="V65" s="46"/>
      <c r="W65" s="62"/>
      <c r="X65" s="46"/>
      <c r="Y65" s="62"/>
      <c r="Z65" s="46"/>
      <c r="AA65" s="62"/>
    </row>
    <row r="66" spans="1:27" ht="18.75" customHeight="1" x14ac:dyDescent="0.2">
      <c r="A66" s="45"/>
      <c r="B66" s="45"/>
      <c r="C66" s="45"/>
      <c r="D66" s="45"/>
      <c r="E66" s="45"/>
      <c r="F66" s="45"/>
      <c r="G66" s="45"/>
      <c r="H66" s="45"/>
      <c r="I66" s="45"/>
      <c r="J66" s="45"/>
      <c r="K66" s="45"/>
      <c r="L66" s="45"/>
      <c r="M66" s="45"/>
      <c r="N66" s="45"/>
      <c r="O66" s="45"/>
      <c r="P66" s="45"/>
      <c r="Q66" s="62"/>
      <c r="R66" s="45"/>
      <c r="S66" s="62"/>
      <c r="T66" s="45"/>
      <c r="U66" s="62"/>
      <c r="V66" s="46"/>
      <c r="W66" s="62"/>
      <c r="X66" s="46"/>
      <c r="Y66" s="62"/>
      <c r="Z66" s="46"/>
      <c r="AA66" s="62"/>
    </row>
    <row r="67" spans="1:27" ht="18.75" customHeight="1" x14ac:dyDescent="0.2">
      <c r="A67" s="45"/>
      <c r="B67" s="45"/>
      <c r="C67" s="45"/>
      <c r="D67" s="45"/>
      <c r="E67" s="45"/>
      <c r="F67" s="45"/>
      <c r="G67" s="45"/>
      <c r="H67" s="45"/>
      <c r="I67" s="45"/>
      <c r="J67" s="45"/>
      <c r="K67" s="45"/>
      <c r="L67" s="45"/>
      <c r="M67" s="45"/>
      <c r="N67" s="45"/>
      <c r="O67" s="45"/>
      <c r="P67" s="45"/>
      <c r="Q67" s="62"/>
      <c r="R67" s="45"/>
      <c r="S67" s="62"/>
      <c r="T67" s="45"/>
      <c r="U67" s="62"/>
      <c r="V67" s="46"/>
      <c r="W67" s="62"/>
      <c r="X67" s="46"/>
      <c r="Y67" s="62"/>
      <c r="Z67" s="46"/>
      <c r="AA67" s="62"/>
    </row>
    <row r="68" spans="1:27" ht="18.75" customHeight="1" x14ac:dyDescent="0.2">
      <c r="A68" s="45"/>
      <c r="B68" s="45"/>
      <c r="C68" s="45"/>
      <c r="D68" s="45"/>
      <c r="E68" s="45"/>
      <c r="F68" s="45"/>
      <c r="G68" s="45"/>
      <c r="H68" s="45"/>
      <c r="I68" s="45"/>
      <c r="J68" s="45"/>
      <c r="K68" s="45"/>
      <c r="L68" s="45"/>
      <c r="M68" s="45"/>
      <c r="N68" s="45"/>
      <c r="O68" s="45"/>
      <c r="P68" s="45"/>
      <c r="Q68" s="62"/>
      <c r="R68" s="45"/>
      <c r="S68" s="62"/>
      <c r="T68" s="45"/>
      <c r="U68" s="62"/>
      <c r="V68" s="46"/>
      <c r="W68" s="62"/>
      <c r="X68" s="46"/>
      <c r="Y68" s="62"/>
      <c r="Z68" s="46"/>
      <c r="AA68" s="62"/>
    </row>
    <row r="69" spans="1:27" ht="18.75" customHeight="1" x14ac:dyDescent="0.2">
      <c r="A69" s="45"/>
      <c r="B69" s="45"/>
      <c r="C69" s="45"/>
      <c r="D69" s="45"/>
      <c r="E69" s="45"/>
      <c r="F69" s="45"/>
      <c r="G69" s="45"/>
      <c r="H69" s="45"/>
      <c r="I69" s="45"/>
      <c r="J69" s="45"/>
      <c r="K69" s="45"/>
      <c r="L69" s="45"/>
      <c r="M69" s="45"/>
      <c r="N69" s="45"/>
      <c r="O69" s="45"/>
      <c r="P69" s="45"/>
      <c r="Q69" s="62"/>
      <c r="R69" s="45"/>
      <c r="S69" s="62"/>
      <c r="T69" s="45"/>
      <c r="U69" s="62"/>
      <c r="V69" s="46"/>
      <c r="W69" s="62"/>
      <c r="X69" s="46"/>
      <c r="Y69" s="62"/>
      <c r="Z69" s="46"/>
      <c r="AA69" s="62"/>
    </row>
    <row r="70" spans="1:27" ht="18.75" customHeight="1" x14ac:dyDescent="0.2">
      <c r="A70" s="45"/>
      <c r="B70" s="45"/>
      <c r="C70" s="45"/>
      <c r="D70" s="45"/>
      <c r="E70" s="45"/>
      <c r="F70" s="45"/>
      <c r="G70" s="45"/>
      <c r="H70" s="45"/>
      <c r="I70" s="45"/>
      <c r="J70" s="45"/>
      <c r="K70" s="45"/>
      <c r="L70" s="45"/>
      <c r="M70" s="45"/>
      <c r="N70" s="45"/>
      <c r="O70" s="45"/>
      <c r="P70" s="45"/>
      <c r="Q70" s="62"/>
      <c r="R70" s="45"/>
      <c r="S70" s="62"/>
      <c r="T70" s="45"/>
      <c r="U70" s="62"/>
      <c r="V70" s="46"/>
      <c r="W70" s="62"/>
      <c r="X70" s="46"/>
      <c r="Y70" s="62"/>
      <c r="Z70" s="46"/>
      <c r="AA70" s="62"/>
    </row>
    <row r="71" spans="1:27" ht="18.75" customHeight="1" x14ac:dyDescent="0.2">
      <c r="A71" s="45"/>
      <c r="B71" s="45"/>
      <c r="C71" s="45"/>
      <c r="D71" s="45"/>
      <c r="E71" s="45"/>
      <c r="F71" s="45"/>
      <c r="G71" s="45"/>
      <c r="H71" s="45"/>
      <c r="I71" s="45"/>
      <c r="J71" s="45"/>
      <c r="K71" s="45"/>
      <c r="L71" s="45"/>
      <c r="M71" s="45"/>
      <c r="N71" s="45"/>
      <c r="O71" s="45"/>
      <c r="P71" s="45"/>
      <c r="Q71" s="62"/>
      <c r="R71" s="45"/>
      <c r="S71" s="62"/>
      <c r="T71" s="45"/>
      <c r="U71" s="62"/>
      <c r="V71" s="46"/>
      <c r="W71" s="62"/>
      <c r="X71" s="46"/>
      <c r="Y71" s="62"/>
      <c r="Z71" s="46"/>
      <c r="AA71" s="62"/>
    </row>
    <row r="72" spans="1:27" ht="18.75" customHeight="1" x14ac:dyDescent="0.2">
      <c r="A72" s="45"/>
      <c r="B72" s="45"/>
      <c r="C72" s="45"/>
      <c r="D72" s="45"/>
      <c r="E72" s="45"/>
      <c r="F72" s="45"/>
      <c r="G72" s="45"/>
      <c r="H72" s="45"/>
      <c r="I72" s="45"/>
      <c r="J72" s="45"/>
      <c r="K72" s="45"/>
      <c r="L72" s="45"/>
      <c r="M72" s="45"/>
      <c r="N72" s="45"/>
      <c r="O72" s="45"/>
      <c r="P72" s="45"/>
      <c r="Q72" s="62"/>
      <c r="R72" s="45"/>
      <c r="S72" s="62"/>
      <c r="T72" s="45"/>
      <c r="U72" s="62"/>
      <c r="V72" s="46"/>
      <c r="W72" s="62"/>
      <c r="X72" s="46"/>
      <c r="Y72" s="62"/>
      <c r="Z72" s="46"/>
      <c r="AA72" s="62"/>
    </row>
    <row r="73" spans="1:27" ht="18.75" customHeight="1" x14ac:dyDescent="0.2">
      <c r="A73" s="45"/>
      <c r="B73" s="45"/>
      <c r="C73" s="45"/>
      <c r="D73" s="45"/>
      <c r="E73" s="45"/>
      <c r="F73" s="45"/>
      <c r="G73" s="45"/>
      <c r="H73" s="45"/>
      <c r="I73" s="45"/>
      <c r="J73" s="45"/>
      <c r="K73" s="45"/>
      <c r="L73" s="45"/>
      <c r="M73" s="45"/>
      <c r="N73" s="45"/>
      <c r="O73" s="45"/>
      <c r="P73" s="45"/>
      <c r="Q73" s="62"/>
      <c r="R73" s="45"/>
      <c r="S73" s="62"/>
      <c r="T73" s="45"/>
      <c r="U73" s="62"/>
      <c r="V73" s="46"/>
      <c r="W73" s="62"/>
      <c r="X73" s="46"/>
      <c r="Y73" s="62"/>
      <c r="Z73" s="46"/>
      <c r="AA73" s="62"/>
    </row>
    <row r="74" spans="1:27" ht="18.75" customHeight="1" x14ac:dyDescent="0.2">
      <c r="A74" s="45"/>
      <c r="B74" s="45"/>
      <c r="C74" s="45"/>
      <c r="D74" s="45"/>
      <c r="E74" s="45"/>
      <c r="F74" s="45"/>
      <c r="G74" s="45"/>
      <c r="H74" s="45"/>
      <c r="I74" s="45"/>
      <c r="J74" s="45"/>
      <c r="K74" s="45"/>
      <c r="L74" s="45"/>
      <c r="M74" s="45"/>
      <c r="N74" s="45"/>
      <c r="O74" s="45"/>
      <c r="P74" s="45"/>
      <c r="Q74" s="62"/>
      <c r="R74" s="45"/>
      <c r="S74" s="62"/>
      <c r="T74" s="45"/>
      <c r="U74" s="62"/>
      <c r="V74" s="46"/>
      <c r="W74" s="62"/>
      <c r="X74" s="46"/>
      <c r="Y74" s="62"/>
      <c r="Z74" s="46"/>
      <c r="AA74" s="62"/>
    </row>
    <row r="75" spans="1:27" ht="18.75" customHeight="1" x14ac:dyDescent="0.2">
      <c r="A75" s="45"/>
      <c r="B75" s="45"/>
      <c r="C75" s="45"/>
      <c r="D75" s="45"/>
      <c r="E75" s="45"/>
      <c r="F75" s="45"/>
      <c r="G75" s="45"/>
      <c r="H75" s="45"/>
      <c r="I75" s="45"/>
      <c r="J75" s="45"/>
      <c r="K75" s="45"/>
      <c r="L75" s="45"/>
      <c r="M75" s="45"/>
      <c r="N75" s="45"/>
      <c r="O75" s="45"/>
      <c r="P75" s="45"/>
      <c r="Q75" s="62"/>
      <c r="R75" s="45"/>
      <c r="S75" s="62"/>
      <c r="T75" s="45"/>
      <c r="U75" s="62"/>
      <c r="V75" s="46"/>
      <c r="W75" s="62"/>
      <c r="X75" s="46"/>
      <c r="Y75" s="62"/>
      <c r="Z75" s="46"/>
      <c r="AA75" s="62"/>
    </row>
    <row r="76" spans="1:27" ht="18.75" customHeight="1" x14ac:dyDescent="0.2">
      <c r="A76" s="45"/>
      <c r="B76" s="45"/>
      <c r="C76" s="45"/>
      <c r="D76" s="45"/>
      <c r="E76" s="45"/>
      <c r="F76" s="45"/>
      <c r="G76" s="45"/>
      <c r="H76" s="45"/>
      <c r="I76" s="45"/>
      <c r="J76" s="45"/>
      <c r="K76" s="45"/>
      <c r="L76" s="45"/>
      <c r="M76" s="45"/>
      <c r="N76" s="45"/>
      <c r="O76" s="45"/>
      <c r="P76" s="45"/>
      <c r="Q76" s="62"/>
      <c r="R76" s="45"/>
      <c r="S76" s="62"/>
      <c r="T76" s="45"/>
      <c r="U76" s="62"/>
      <c r="V76" s="46"/>
      <c r="W76" s="62"/>
      <c r="X76" s="46"/>
      <c r="Y76" s="62"/>
      <c r="Z76" s="46"/>
      <c r="AA76" s="62"/>
    </row>
    <row r="77" spans="1:27" ht="18.75" customHeight="1" x14ac:dyDescent="0.2">
      <c r="A77" s="45"/>
      <c r="B77" s="45"/>
      <c r="C77" s="45"/>
      <c r="D77" s="45"/>
      <c r="E77" s="45"/>
      <c r="F77" s="45"/>
      <c r="G77" s="45"/>
      <c r="H77" s="45"/>
      <c r="I77" s="45"/>
      <c r="J77" s="45"/>
      <c r="K77" s="45"/>
      <c r="L77" s="45"/>
      <c r="M77" s="45"/>
      <c r="N77" s="45"/>
      <c r="O77" s="45"/>
      <c r="P77" s="45"/>
      <c r="Q77" s="62"/>
      <c r="R77" s="45"/>
      <c r="S77" s="62"/>
      <c r="T77" s="45"/>
      <c r="U77" s="62"/>
      <c r="V77" s="46"/>
      <c r="W77" s="62"/>
      <c r="X77" s="46"/>
      <c r="Y77" s="62"/>
      <c r="Z77" s="46"/>
      <c r="AA77" s="62"/>
    </row>
    <row r="78" spans="1:27" ht="18.75" customHeight="1" x14ac:dyDescent="0.2">
      <c r="A78" s="45"/>
      <c r="B78" s="45"/>
      <c r="C78" s="45"/>
      <c r="D78" s="45"/>
      <c r="E78" s="45"/>
      <c r="F78" s="45"/>
      <c r="G78" s="45"/>
      <c r="H78" s="45"/>
      <c r="I78" s="45"/>
      <c r="J78" s="45"/>
      <c r="K78" s="45"/>
      <c r="L78" s="45"/>
      <c r="M78" s="45"/>
      <c r="N78" s="45"/>
      <c r="O78" s="45"/>
      <c r="P78" s="45"/>
      <c r="Q78" s="62"/>
      <c r="R78" s="45"/>
      <c r="S78" s="62"/>
      <c r="T78" s="45"/>
      <c r="U78" s="62"/>
      <c r="V78" s="46"/>
      <c r="W78" s="62"/>
      <c r="X78" s="46"/>
      <c r="Y78" s="62"/>
      <c r="Z78" s="46"/>
      <c r="AA78" s="62"/>
    </row>
    <row r="79" spans="1:27" ht="18.75" customHeight="1" x14ac:dyDescent="0.2">
      <c r="A79" s="45"/>
      <c r="B79" s="45"/>
      <c r="C79" s="45"/>
      <c r="D79" s="45"/>
      <c r="E79" s="45"/>
      <c r="F79" s="45"/>
      <c r="G79" s="45"/>
      <c r="H79" s="45"/>
      <c r="I79" s="45"/>
      <c r="J79" s="45"/>
      <c r="K79" s="45"/>
      <c r="L79" s="45"/>
      <c r="M79" s="45"/>
      <c r="N79" s="45"/>
      <c r="O79" s="45"/>
      <c r="P79" s="45"/>
      <c r="Q79" s="62"/>
      <c r="R79" s="45"/>
      <c r="S79" s="62"/>
      <c r="T79" s="45"/>
      <c r="U79" s="62"/>
      <c r="V79" s="46"/>
      <c r="W79" s="62"/>
      <c r="X79" s="46"/>
      <c r="Y79" s="62"/>
      <c r="Z79" s="46"/>
      <c r="AA79" s="62"/>
    </row>
    <row r="80" spans="1:27" ht="18.75" customHeight="1" x14ac:dyDescent="0.2">
      <c r="A80" s="45"/>
      <c r="B80" s="45"/>
      <c r="C80" s="45"/>
      <c r="D80" s="45"/>
      <c r="E80" s="45"/>
      <c r="F80" s="45"/>
      <c r="G80" s="45"/>
      <c r="H80" s="45"/>
      <c r="I80" s="45"/>
      <c r="J80" s="45"/>
      <c r="K80" s="45"/>
      <c r="L80" s="45"/>
      <c r="M80" s="45"/>
      <c r="N80" s="45"/>
      <c r="O80" s="45"/>
      <c r="P80" s="45"/>
      <c r="Q80" s="62"/>
      <c r="R80" s="45"/>
      <c r="S80" s="62"/>
      <c r="T80" s="45"/>
      <c r="U80" s="62"/>
      <c r="V80" s="46"/>
      <c r="W80" s="62"/>
      <c r="X80" s="46"/>
      <c r="Y80" s="62"/>
      <c r="Z80" s="46"/>
      <c r="AA80" s="62"/>
    </row>
    <row r="81" spans="1:27" ht="18.75" customHeight="1" x14ac:dyDescent="0.2">
      <c r="A81" s="45"/>
      <c r="B81" s="45"/>
      <c r="C81" s="45"/>
      <c r="D81" s="45"/>
      <c r="E81" s="45"/>
      <c r="F81" s="45"/>
      <c r="G81" s="45"/>
      <c r="H81" s="45"/>
      <c r="I81" s="45"/>
      <c r="J81" s="45"/>
      <c r="K81" s="45"/>
      <c r="L81" s="45"/>
      <c r="M81" s="45"/>
      <c r="N81" s="45"/>
      <c r="O81" s="45"/>
      <c r="P81" s="45"/>
      <c r="Q81" s="62"/>
      <c r="R81" s="45"/>
      <c r="S81" s="62"/>
      <c r="T81" s="45"/>
      <c r="U81" s="62"/>
      <c r="V81" s="46"/>
      <c r="W81" s="62"/>
      <c r="X81" s="46"/>
      <c r="Y81" s="62"/>
      <c r="Z81" s="46"/>
      <c r="AA81" s="62"/>
    </row>
    <row r="82" spans="1:27" ht="18.75" customHeight="1" x14ac:dyDescent="0.2">
      <c r="A82" s="45"/>
      <c r="B82" s="45"/>
      <c r="C82" s="45"/>
      <c r="D82" s="45"/>
      <c r="E82" s="45"/>
      <c r="F82" s="45"/>
      <c r="G82" s="45"/>
      <c r="H82" s="45"/>
      <c r="I82" s="45"/>
      <c r="J82" s="45"/>
      <c r="K82" s="45"/>
      <c r="L82" s="45"/>
      <c r="M82" s="45"/>
      <c r="N82" s="45"/>
      <c r="O82" s="45"/>
      <c r="P82" s="45"/>
      <c r="Q82" s="62"/>
      <c r="R82" s="45"/>
      <c r="S82" s="62"/>
      <c r="T82" s="45"/>
      <c r="U82" s="62"/>
      <c r="V82" s="46"/>
      <c r="W82" s="62"/>
      <c r="X82" s="46"/>
      <c r="Y82" s="62"/>
      <c r="Z82" s="46"/>
      <c r="AA82" s="62"/>
    </row>
    <row r="83" spans="1:27" ht="18.75" customHeight="1" x14ac:dyDescent="0.2">
      <c r="A83" s="45"/>
      <c r="B83" s="45"/>
      <c r="C83" s="45"/>
      <c r="D83" s="45"/>
      <c r="E83" s="45"/>
      <c r="F83" s="45"/>
      <c r="G83" s="45"/>
      <c r="H83" s="45"/>
      <c r="I83" s="45"/>
      <c r="J83" s="45"/>
      <c r="K83" s="45"/>
      <c r="L83" s="45"/>
      <c r="M83" s="45"/>
      <c r="N83" s="45"/>
      <c r="O83" s="45"/>
      <c r="P83" s="45"/>
      <c r="Q83" s="62"/>
      <c r="R83" s="45"/>
      <c r="S83" s="62"/>
      <c r="T83" s="45"/>
      <c r="U83" s="62"/>
      <c r="V83" s="46"/>
      <c r="W83" s="62"/>
      <c r="X83" s="46"/>
      <c r="Y83" s="62"/>
      <c r="Z83" s="46"/>
      <c r="AA83" s="62"/>
    </row>
    <row r="84" spans="1:27" ht="18.75" customHeight="1" x14ac:dyDescent="0.2">
      <c r="A84" s="45"/>
      <c r="B84" s="45"/>
      <c r="C84" s="45"/>
      <c r="D84" s="45"/>
      <c r="E84" s="45"/>
      <c r="F84" s="45"/>
      <c r="G84" s="45"/>
      <c r="H84" s="45"/>
      <c r="I84" s="45"/>
      <c r="J84" s="45"/>
      <c r="K84" s="45"/>
      <c r="L84" s="45"/>
      <c r="M84" s="45"/>
      <c r="N84" s="45"/>
      <c r="O84" s="45"/>
      <c r="P84" s="45"/>
      <c r="Q84" s="62"/>
      <c r="R84" s="45"/>
      <c r="S84" s="62"/>
      <c r="T84" s="45"/>
      <c r="U84" s="62"/>
      <c r="V84" s="46"/>
      <c r="W84" s="62"/>
      <c r="X84" s="46"/>
      <c r="Y84" s="62"/>
      <c r="Z84" s="46"/>
      <c r="AA84" s="62"/>
    </row>
    <row r="85" spans="1:27" ht="18.75" customHeight="1" x14ac:dyDescent="0.2">
      <c r="A85" s="45"/>
      <c r="B85" s="45"/>
      <c r="C85" s="45"/>
      <c r="D85" s="45"/>
      <c r="E85" s="45"/>
      <c r="F85" s="45"/>
      <c r="G85" s="45"/>
      <c r="H85" s="45"/>
      <c r="I85" s="45"/>
      <c r="J85" s="45"/>
      <c r="K85" s="45"/>
      <c r="L85" s="45"/>
      <c r="M85" s="45"/>
      <c r="N85" s="45"/>
      <c r="O85" s="45"/>
      <c r="P85" s="45"/>
      <c r="Q85" s="62"/>
      <c r="R85" s="45"/>
      <c r="S85" s="62"/>
      <c r="T85" s="45"/>
      <c r="U85" s="62"/>
      <c r="V85" s="46"/>
      <c r="W85" s="62"/>
      <c r="X85" s="46"/>
      <c r="Y85" s="62"/>
      <c r="Z85" s="46"/>
      <c r="AA85" s="62"/>
    </row>
    <row r="86" spans="1:27" ht="18.75" customHeight="1" x14ac:dyDescent="0.2">
      <c r="A86" s="45"/>
      <c r="B86" s="45"/>
      <c r="C86" s="45"/>
      <c r="D86" s="45"/>
      <c r="E86" s="45"/>
      <c r="F86" s="45"/>
      <c r="G86" s="45"/>
      <c r="H86" s="45"/>
      <c r="I86" s="45"/>
      <c r="J86" s="45"/>
      <c r="K86" s="45"/>
      <c r="L86" s="45"/>
      <c r="M86" s="45"/>
      <c r="N86" s="45"/>
      <c r="O86" s="45"/>
      <c r="P86" s="45"/>
      <c r="Q86" s="62"/>
      <c r="R86" s="45"/>
      <c r="S86" s="62"/>
      <c r="T86" s="45"/>
      <c r="U86" s="62"/>
      <c r="V86" s="46"/>
      <c r="W86" s="62"/>
      <c r="X86" s="46"/>
      <c r="Y86" s="62"/>
      <c r="Z86" s="46"/>
      <c r="AA86" s="62"/>
    </row>
    <row r="87" spans="1:27" ht="18.75" customHeight="1" x14ac:dyDescent="0.2">
      <c r="A87" s="45"/>
      <c r="B87" s="45"/>
      <c r="C87" s="45"/>
      <c r="D87" s="45"/>
      <c r="E87" s="45"/>
      <c r="F87" s="45"/>
      <c r="G87" s="45"/>
      <c r="H87" s="45"/>
      <c r="I87" s="45"/>
      <c r="J87" s="45"/>
      <c r="K87" s="45"/>
      <c r="L87" s="45"/>
      <c r="M87" s="45"/>
      <c r="N87" s="45"/>
      <c r="O87" s="45"/>
      <c r="P87" s="45"/>
      <c r="Q87" s="62"/>
      <c r="R87" s="45"/>
      <c r="S87" s="62"/>
      <c r="T87" s="45"/>
      <c r="U87" s="62"/>
      <c r="V87" s="46"/>
      <c r="W87" s="62"/>
      <c r="X87" s="46"/>
      <c r="Y87" s="62"/>
      <c r="Z87" s="46"/>
      <c r="AA87" s="62"/>
    </row>
    <row r="88" spans="1:27" ht="18.75" customHeight="1" x14ac:dyDescent="0.2">
      <c r="A88" s="45"/>
      <c r="B88" s="45"/>
      <c r="C88" s="45"/>
      <c r="D88" s="45"/>
      <c r="E88" s="45"/>
      <c r="F88" s="45"/>
      <c r="G88" s="45"/>
      <c r="H88" s="45"/>
      <c r="I88" s="45"/>
      <c r="J88" s="45"/>
      <c r="K88" s="45"/>
      <c r="L88" s="45"/>
      <c r="M88" s="45"/>
      <c r="N88" s="45"/>
      <c r="O88" s="45"/>
      <c r="P88" s="45"/>
      <c r="Q88" s="62"/>
      <c r="R88" s="45"/>
      <c r="S88" s="62"/>
      <c r="T88" s="45"/>
      <c r="U88" s="62"/>
      <c r="V88" s="46"/>
      <c r="W88" s="62"/>
      <c r="X88" s="46"/>
      <c r="Y88" s="62"/>
      <c r="Z88" s="46"/>
      <c r="AA88" s="62"/>
    </row>
  </sheetData>
  <mergeCells count="9">
    <mergeCell ref="B43:AA43"/>
    <mergeCell ref="B44:AA44"/>
    <mergeCell ref="B45:AA45"/>
    <mergeCell ref="B46:AA46"/>
    <mergeCell ref="D3:H3"/>
    <mergeCell ref="J3:N3"/>
    <mergeCell ref="P3:T3"/>
    <mergeCell ref="V3:Z3"/>
    <mergeCell ref="B42:AA42"/>
  </mergeCells>
  <pageMargins left="0.25" right="0.25" top="0.5" bottom="0.5" header="0.3" footer="0.3"/>
  <pageSetup scale="72"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U30"/>
  <sheetViews>
    <sheetView topLeftCell="B1" workbookViewId="0">
      <selection activeCell="E7" sqref="E7"/>
    </sheetView>
  </sheetViews>
  <sheetFormatPr defaultColWidth="21.5" defaultRowHeight="12" x14ac:dyDescent="0.2"/>
  <cols>
    <col min="1" max="1" width="10.1640625" style="38" hidden="1" customWidth="1"/>
    <col min="2" max="2" width="52.83203125" style="38" customWidth="1"/>
    <col min="3" max="3" width="0.6640625" style="38" customWidth="1"/>
    <col min="4" max="4" width="9.83203125" style="38" customWidth="1"/>
    <col min="5" max="5" width="0.6640625" style="38" customWidth="1"/>
    <col min="6" max="6" width="9.83203125" style="38" customWidth="1"/>
    <col min="7" max="7" width="0.6640625" style="38" customWidth="1"/>
    <col min="8" max="8" width="9.83203125" style="38" customWidth="1"/>
    <col min="9" max="9" width="0.6640625" style="38" customWidth="1"/>
    <col min="10" max="10" width="9.83203125" style="38" customWidth="1"/>
    <col min="11" max="11" width="0.6640625" style="38" customWidth="1"/>
    <col min="12" max="12" width="9.83203125" style="38" customWidth="1"/>
    <col min="13" max="13" width="0.6640625" style="38" customWidth="1"/>
    <col min="14" max="14" width="9.83203125" style="38" customWidth="1"/>
    <col min="15" max="15" width="0.6640625" style="38" customWidth="1"/>
    <col min="16" max="16" width="9.83203125" style="38" customWidth="1"/>
    <col min="17" max="17" width="0.6640625" style="38" customWidth="1"/>
    <col min="18" max="18" width="9.83203125" style="38" customWidth="1"/>
    <col min="19" max="19" width="0.6640625" style="38" customWidth="1"/>
    <col min="20" max="20" width="9.83203125" style="38" customWidth="1"/>
    <col min="21" max="16384" width="21.5" style="38"/>
  </cols>
  <sheetData>
    <row r="1" spans="1:21" s="34" customFormat="1" x14ac:dyDescent="0.2">
      <c r="A1" s="37"/>
      <c r="B1" s="37"/>
      <c r="C1" s="37"/>
      <c r="D1" s="37"/>
      <c r="E1" s="37"/>
      <c r="F1" s="37"/>
      <c r="G1" s="37"/>
      <c r="H1" s="37"/>
      <c r="I1" s="37"/>
      <c r="J1" s="37"/>
      <c r="K1" s="37"/>
      <c r="L1" s="37"/>
      <c r="M1" s="37"/>
      <c r="N1" s="37"/>
      <c r="O1" s="37"/>
      <c r="P1" s="37"/>
      <c r="Q1" s="37"/>
      <c r="R1" s="37"/>
      <c r="S1" s="37"/>
      <c r="T1" s="37"/>
      <c r="U1" s="178"/>
    </row>
    <row r="2" spans="1:21" s="34" customFormat="1" x14ac:dyDescent="0.2">
      <c r="A2" s="37"/>
      <c r="B2" s="34" t="s">
        <v>20</v>
      </c>
      <c r="D2" s="37"/>
      <c r="E2" s="37"/>
      <c r="F2" s="37"/>
      <c r="G2" s="37"/>
      <c r="H2" s="37"/>
      <c r="I2" s="37"/>
      <c r="J2" s="37"/>
      <c r="K2" s="37"/>
      <c r="L2" s="37"/>
      <c r="M2" s="37"/>
      <c r="N2" s="37"/>
      <c r="O2" s="37"/>
      <c r="P2" s="37"/>
      <c r="Q2" s="37"/>
      <c r="R2" s="37"/>
      <c r="S2" s="37"/>
      <c r="T2" s="37"/>
      <c r="U2" s="178"/>
    </row>
    <row r="3" spans="1:21" s="34" customFormat="1" x14ac:dyDescent="0.2">
      <c r="A3" s="37"/>
      <c r="B3" s="34" t="s">
        <v>190</v>
      </c>
      <c r="D3" s="37"/>
      <c r="E3" s="37"/>
      <c r="F3" s="37"/>
      <c r="G3" s="37"/>
      <c r="H3" s="37"/>
      <c r="I3" s="37"/>
      <c r="J3" s="37"/>
      <c r="K3" s="37"/>
      <c r="L3" s="37"/>
      <c r="M3" s="37"/>
      <c r="N3" s="37"/>
      <c r="O3" s="37"/>
      <c r="P3" s="37"/>
      <c r="Q3" s="37"/>
      <c r="R3" s="37"/>
      <c r="S3" s="37"/>
      <c r="T3" s="37"/>
      <c r="U3" s="178"/>
    </row>
    <row r="4" spans="1:21" s="34" customFormat="1" x14ac:dyDescent="0.2">
      <c r="A4" s="37"/>
      <c r="B4" s="37"/>
      <c r="C4" s="37"/>
      <c r="D4" s="37"/>
      <c r="E4" s="37"/>
      <c r="F4" s="37"/>
      <c r="G4" s="37"/>
      <c r="H4" s="37"/>
      <c r="I4" s="37"/>
      <c r="J4" s="37"/>
      <c r="K4" s="37"/>
      <c r="L4" s="37"/>
      <c r="M4" s="37"/>
      <c r="N4" s="37"/>
      <c r="O4" s="37"/>
      <c r="P4" s="37"/>
      <c r="Q4" s="37"/>
      <c r="R4" s="37"/>
      <c r="S4" s="37"/>
      <c r="T4" s="37"/>
      <c r="U4" s="178"/>
    </row>
    <row r="5" spans="1:21" s="34" customFormat="1" x14ac:dyDescent="0.2">
      <c r="A5" s="37"/>
      <c r="B5" s="37"/>
      <c r="C5" s="37"/>
      <c r="D5" s="37"/>
      <c r="E5" s="37"/>
      <c r="F5" s="37"/>
      <c r="G5" s="37"/>
      <c r="H5" s="37"/>
      <c r="I5" s="37"/>
      <c r="J5" s="37"/>
      <c r="K5" s="37"/>
      <c r="L5" s="37"/>
      <c r="M5" s="37"/>
      <c r="N5" s="37"/>
      <c r="O5" s="37"/>
      <c r="P5" s="37"/>
      <c r="Q5" s="37"/>
      <c r="R5" s="37"/>
      <c r="S5" s="37"/>
      <c r="T5" s="37"/>
      <c r="U5" s="178"/>
    </row>
    <row r="6" spans="1:21" s="34" customFormat="1" x14ac:dyDescent="0.2">
      <c r="A6" s="37"/>
      <c r="B6" s="37"/>
      <c r="C6" s="37"/>
      <c r="D6" s="260">
        <v>2014</v>
      </c>
      <c r="E6" s="261"/>
      <c r="F6" s="261"/>
      <c r="G6" s="261"/>
      <c r="H6" s="261"/>
      <c r="I6" s="261"/>
      <c r="J6" s="261"/>
      <c r="K6" s="37"/>
      <c r="L6" s="260">
        <v>2015</v>
      </c>
      <c r="M6" s="261"/>
      <c r="N6" s="261"/>
      <c r="O6" s="261"/>
      <c r="P6" s="261"/>
      <c r="Q6" s="261"/>
      <c r="R6" s="261"/>
      <c r="T6" s="69">
        <v>2016</v>
      </c>
      <c r="U6" s="178"/>
    </row>
    <row r="7" spans="1:21" s="34" customFormat="1" ht="24" x14ac:dyDescent="0.2">
      <c r="A7" s="37"/>
      <c r="B7" s="70" t="s">
        <v>54</v>
      </c>
      <c r="C7" s="37"/>
      <c r="D7" s="71" t="s">
        <v>55</v>
      </c>
      <c r="E7" s="72"/>
      <c r="F7" s="71" t="s">
        <v>56</v>
      </c>
      <c r="G7" s="72"/>
      <c r="H7" s="71" t="s">
        <v>191</v>
      </c>
      <c r="I7" s="72"/>
      <c r="J7" s="71" t="s">
        <v>192</v>
      </c>
      <c r="K7" s="72"/>
      <c r="L7" s="73" t="s">
        <v>55</v>
      </c>
      <c r="M7" s="134"/>
      <c r="N7" s="73" t="s">
        <v>56</v>
      </c>
      <c r="O7" s="134"/>
      <c r="P7" s="73" t="s">
        <v>191</v>
      </c>
      <c r="Q7" s="134"/>
      <c r="R7" s="73" t="s">
        <v>192</v>
      </c>
      <c r="S7" s="37"/>
      <c r="T7" s="71" t="s">
        <v>55</v>
      </c>
      <c r="U7" s="178"/>
    </row>
    <row r="8" spans="1:21" x14ac:dyDescent="0.2">
      <c r="A8" s="36"/>
      <c r="B8" s="36"/>
      <c r="C8" s="36"/>
      <c r="D8" s="36"/>
      <c r="E8" s="36"/>
      <c r="F8" s="36"/>
      <c r="G8" s="36"/>
      <c r="H8" s="36"/>
      <c r="I8" s="36"/>
      <c r="J8" s="36"/>
      <c r="K8" s="36"/>
      <c r="L8" s="36"/>
      <c r="M8" s="36"/>
      <c r="N8" s="36"/>
      <c r="O8" s="36"/>
      <c r="P8" s="36"/>
      <c r="Q8" s="36"/>
      <c r="R8" s="36"/>
      <c r="S8" s="36"/>
      <c r="T8" s="36"/>
    </row>
    <row r="9" spans="1:21" x14ac:dyDescent="0.2">
      <c r="A9" s="36"/>
      <c r="B9" s="38" t="s">
        <v>193</v>
      </c>
      <c r="C9" s="36"/>
      <c r="D9" s="36"/>
      <c r="E9" s="36"/>
      <c r="F9" s="36"/>
      <c r="G9" s="36"/>
      <c r="H9" s="36"/>
      <c r="I9" s="36"/>
      <c r="J9" s="36"/>
      <c r="K9" s="36"/>
      <c r="L9" s="36"/>
      <c r="M9" s="36"/>
      <c r="N9" s="36"/>
      <c r="O9" s="36"/>
      <c r="P9" s="36"/>
      <c r="Q9" s="36"/>
      <c r="R9" s="36"/>
      <c r="S9" s="36"/>
      <c r="T9" s="36"/>
    </row>
    <row r="10" spans="1:21" x14ac:dyDescent="0.2">
      <c r="A10" s="36"/>
      <c r="B10" s="75" t="s">
        <v>194</v>
      </c>
      <c r="C10" s="36"/>
      <c r="D10" s="152">
        <v>107</v>
      </c>
      <c r="E10" s="151"/>
      <c r="F10" s="152">
        <v>105</v>
      </c>
      <c r="G10" s="151"/>
      <c r="H10" s="152">
        <v>113</v>
      </c>
      <c r="I10" s="151"/>
      <c r="J10" s="152">
        <v>112</v>
      </c>
      <c r="K10" s="151"/>
      <c r="L10" s="152">
        <v>111</v>
      </c>
      <c r="M10" s="151"/>
      <c r="N10" s="152">
        <v>110</v>
      </c>
      <c r="O10" s="151"/>
      <c r="P10" s="152">
        <v>103</v>
      </c>
      <c r="Q10" s="170"/>
      <c r="R10" s="152">
        <v>102</v>
      </c>
      <c r="S10" s="151"/>
      <c r="T10" s="180">
        <v>99</v>
      </c>
    </row>
    <row r="11" spans="1:21" x14ac:dyDescent="0.2">
      <c r="A11" s="36"/>
      <c r="B11" s="75" t="s">
        <v>195</v>
      </c>
      <c r="C11" s="36"/>
      <c r="D11" s="79">
        <v>12</v>
      </c>
      <c r="E11" s="91"/>
      <c r="F11" s="79">
        <v>12</v>
      </c>
      <c r="G11" s="91"/>
      <c r="H11" s="79">
        <v>13</v>
      </c>
      <c r="I11" s="91"/>
      <c r="J11" s="79">
        <v>12</v>
      </c>
      <c r="K11" s="91"/>
      <c r="L11" s="79">
        <v>12</v>
      </c>
      <c r="M11" s="36"/>
      <c r="N11" s="79">
        <v>11</v>
      </c>
      <c r="O11" s="36"/>
      <c r="P11" s="79">
        <v>12</v>
      </c>
      <c r="R11" s="79">
        <v>11</v>
      </c>
      <c r="S11" s="36"/>
      <c r="T11" s="181">
        <v>11</v>
      </c>
    </row>
    <row r="12" spans="1:21" x14ac:dyDescent="0.2">
      <c r="A12" s="36"/>
      <c r="B12" s="75" t="s">
        <v>196</v>
      </c>
      <c r="C12" s="36"/>
      <c r="D12" s="79">
        <v>4</v>
      </c>
      <c r="E12" s="91"/>
      <c r="F12" s="79">
        <v>4</v>
      </c>
      <c r="G12" s="91"/>
      <c r="H12" s="79">
        <v>4</v>
      </c>
      <c r="I12" s="91"/>
      <c r="J12" s="79">
        <v>1</v>
      </c>
      <c r="K12" s="91"/>
      <c r="L12" s="79">
        <v>1</v>
      </c>
      <c r="M12" s="36"/>
      <c r="N12" s="79">
        <v>1</v>
      </c>
      <c r="O12" s="36"/>
      <c r="P12" s="79">
        <v>1</v>
      </c>
      <c r="R12" s="79">
        <v>2</v>
      </c>
      <c r="S12" s="36"/>
      <c r="T12" s="181">
        <v>2</v>
      </c>
    </row>
    <row r="13" spans="1:21" x14ac:dyDescent="0.2">
      <c r="A13" s="36"/>
      <c r="B13" s="75" t="s">
        <v>197</v>
      </c>
      <c r="C13" s="36"/>
      <c r="D13" s="79">
        <v>13</v>
      </c>
      <c r="E13" s="91"/>
      <c r="F13" s="79">
        <v>13</v>
      </c>
      <c r="G13" s="91"/>
      <c r="H13" s="79">
        <v>13</v>
      </c>
      <c r="I13" s="91"/>
      <c r="J13" s="79">
        <v>0</v>
      </c>
      <c r="K13" s="91"/>
      <c r="L13" s="79">
        <v>0</v>
      </c>
      <c r="M13" s="36"/>
      <c r="N13" s="79">
        <v>0</v>
      </c>
      <c r="O13" s="36"/>
      <c r="P13" s="79">
        <v>0</v>
      </c>
      <c r="R13" s="79">
        <v>0</v>
      </c>
      <c r="S13" s="36"/>
      <c r="T13" s="181">
        <v>5</v>
      </c>
    </row>
    <row r="14" spans="1:21" x14ac:dyDescent="0.2">
      <c r="A14" s="36"/>
      <c r="B14" s="75" t="s">
        <v>198</v>
      </c>
      <c r="C14" s="36"/>
      <c r="D14" s="79">
        <v>7</v>
      </c>
      <c r="E14" s="91"/>
      <c r="F14" s="79">
        <v>4</v>
      </c>
      <c r="G14" s="91"/>
      <c r="H14" s="79">
        <v>0</v>
      </c>
      <c r="I14" s="91"/>
      <c r="J14" s="79">
        <v>0</v>
      </c>
      <c r="K14" s="91"/>
      <c r="L14" s="79">
        <v>0</v>
      </c>
      <c r="M14" s="36"/>
      <c r="N14" s="79">
        <v>0</v>
      </c>
      <c r="O14" s="36"/>
      <c r="P14" s="79">
        <v>0</v>
      </c>
      <c r="R14" s="79">
        <v>0</v>
      </c>
      <c r="S14" s="36"/>
      <c r="T14" s="181">
        <v>0</v>
      </c>
    </row>
    <row r="15" spans="1:21" x14ac:dyDescent="0.2">
      <c r="A15" s="36"/>
      <c r="B15" s="75" t="s">
        <v>199</v>
      </c>
      <c r="C15" s="36"/>
      <c r="D15" s="81">
        <v>0</v>
      </c>
      <c r="E15" s="91"/>
      <c r="F15" s="81">
        <v>0</v>
      </c>
      <c r="G15" s="91"/>
      <c r="H15" s="81">
        <v>0</v>
      </c>
      <c r="I15" s="91"/>
      <c r="J15" s="81">
        <v>0</v>
      </c>
      <c r="K15" s="91"/>
      <c r="L15" s="81">
        <v>0</v>
      </c>
      <c r="M15" s="36"/>
      <c r="N15" s="81">
        <v>0</v>
      </c>
      <c r="O15" s="36"/>
      <c r="P15" s="81">
        <v>0</v>
      </c>
      <c r="R15" s="81">
        <v>171</v>
      </c>
      <c r="S15" s="36"/>
      <c r="T15" s="182">
        <v>171</v>
      </c>
    </row>
    <row r="16" spans="1:21" x14ac:dyDescent="0.2">
      <c r="A16" s="36"/>
      <c r="B16" s="36"/>
      <c r="C16" s="36"/>
      <c r="D16" s="91"/>
      <c r="E16" s="91"/>
      <c r="F16" s="91"/>
      <c r="G16" s="91"/>
      <c r="H16" s="91"/>
      <c r="I16" s="91"/>
      <c r="J16" s="91"/>
      <c r="K16" s="91"/>
      <c r="L16" s="91"/>
      <c r="M16" s="36"/>
      <c r="N16" s="91"/>
      <c r="O16" s="36"/>
      <c r="P16" s="91"/>
      <c r="R16" s="91"/>
      <c r="S16" s="36"/>
      <c r="T16" s="183"/>
    </row>
    <row r="17" spans="1:21" x14ac:dyDescent="0.2">
      <c r="A17" s="36"/>
      <c r="B17" s="82" t="s">
        <v>200</v>
      </c>
      <c r="C17" s="36"/>
      <c r="D17" s="79">
        <f>SUM(D10:D15)</f>
        <v>143</v>
      </c>
      <c r="E17" s="91"/>
      <c r="F17" s="79">
        <f>SUM(F10:F15)</f>
        <v>138</v>
      </c>
      <c r="G17" s="91"/>
      <c r="H17" s="79">
        <f>SUM(H10:H15)</f>
        <v>143</v>
      </c>
      <c r="I17" s="91"/>
      <c r="J17" s="79">
        <f>SUM(J10:J15)</f>
        <v>125</v>
      </c>
      <c r="K17" s="91"/>
      <c r="L17" s="79">
        <f>SUM(L10:L15)</f>
        <v>124</v>
      </c>
      <c r="M17" s="91"/>
      <c r="N17" s="79">
        <f>SUM(N10:N15)</f>
        <v>122</v>
      </c>
      <c r="O17" s="91"/>
      <c r="P17" s="79">
        <f>SUM(P10:P15)</f>
        <v>116</v>
      </c>
      <c r="Q17" s="91"/>
      <c r="R17" s="79">
        <f>SUM(R10:R15)</f>
        <v>286</v>
      </c>
      <c r="S17" s="36"/>
      <c r="T17" s="181">
        <f>SUM(T10:T15)</f>
        <v>288</v>
      </c>
    </row>
    <row r="18" spans="1:21" x14ac:dyDescent="0.2">
      <c r="A18" s="36"/>
      <c r="B18" s="82" t="s">
        <v>201</v>
      </c>
      <c r="C18" s="36"/>
      <c r="D18" s="79">
        <v>3</v>
      </c>
      <c r="E18" s="91"/>
      <c r="F18" s="79">
        <v>4</v>
      </c>
      <c r="G18" s="91"/>
      <c r="H18" s="79">
        <v>4</v>
      </c>
      <c r="I18" s="91"/>
      <c r="J18" s="79">
        <v>3</v>
      </c>
      <c r="K18" s="91"/>
      <c r="L18" s="79">
        <v>4</v>
      </c>
      <c r="M18" s="36"/>
      <c r="N18" s="79">
        <v>5</v>
      </c>
      <c r="O18" s="36"/>
      <c r="P18" s="79">
        <v>7</v>
      </c>
      <c r="R18" s="79">
        <v>6</v>
      </c>
      <c r="S18" s="36"/>
      <c r="T18" s="181">
        <v>4</v>
      </c>
    </row>
    <row r="19" spans="1:21" x14ac:dyDescent="0.2">
      <c r="A19" s="36"/>
      <c r="B19" s="36"/>
      <c r="C19" s="36"/>
      <c r="D19" s="36"/>
      <c r="E19" s="36"/>
      <c r="F19" s="36"/>
      <c r="G19" s="36"/>
      <c r="H19" s="36"/>
      <c r="I19" s="36"/>
      <c r="J19" s="36"/>
      <c r="K19" s="36"/>
      <c r="L19" s="36"/>
      <c r="M19" s="36"/>
      <c r="N19" s="36"/>
      <c r="O19" s="36"/>
      <c r="P19" s="36"/>
      <c r="R19" s="36"/>
      <c r="S19" s="36"/>
      <c r="T19" s="184"/>
    </row>
    <row r="20" spans="1:21" ht="12.75" thickBot="1" x14ac:dyDescent="0.25">
      <c r="A20" s="36"/>
      <c r="B20" s="126" t="s">
        <v>287</v>
      </c>
      <c r="C20" s="36"/>
      <c r="D20" s="176">
        <f>+D17+D18</f>
        <v>146</v>
      </c>
      <c r="E20" s="177"/>
      <c r="F20" s="176">
        <f>+F17+F18</f>
        <v>142</v>
      </c>
      <c r="G20" s="177"/>
      <c r="H20" s="176">
        <f>+H17+H18</f>
        <v>147</v>
      </c>
      <c r="I20" s="177"/>
      <c r="J20" s="176">
        <f>+J17+J18</f>
        <v>128</v>
      </c>
      <c r="K20" s="177"/>
      <c r="L20" s="176">
        <f>+L17+L18</f>
        <v>128</v>
      </c>
      <c r="M20" s="177"/>
      <c r="N20" s="176">
        <f>+N17+N18</f>
        <v>127</v>
      </c>
      <c r="O20" s="177"/>
      <c r="P20" s="176">
        <f>+P17+P18</f>
        <v>123</v>
      </c>
      <c r="Q20" s="177"/>
      <c r="R20" s="176">
        <f>+R17+R18</f>
        <v>292</v>
      </c>
      <c r="S20" s="151"/>
      <c r="T20" s="185">
        <f>+T17+T18</f>
        <v>292</v>
      </c>
    </row>
    <row r="21" spans="1:21" ht="12.75" thickTop="1" x14ac:dyDescent="0.2">
      <c r="A21" s="36"/>
      <c r="B21" s="36"/>
      <c r="C21" s="36"/>
      <c r="D21" s="36"/>
      <c r="E21" s="36"/>
      <c r="F21" s="36"/>
      <c r="G21" s="36"/>
      <c r="H21" s="36"/>
      <c r="I21" s="36"/>
      <c r="J21" s="36"/>
      <c r="K21" s="36"/>
      <c r="L21" s="36"/>
      <c r="M21" s="36"/>
      <c r="N21" s="36"/>
      <c r="O21" s="36"/>
      <c r="P21" s="36"/>
      <c r="R21" s="36"/>
      <c r="S21" s="36"/>
      <c r="T21" s="184"/>
    </row>
    <row r="22" spans="1:21" x14ac:dyDescent="0.2">
      <c r="A22" s="36"/>
      <c r="B22" s="38" t="s">
        <v>202</v>
      </c>
      <c r="C22" s="36"/>
      <c r="D22" s="119">
        <v>2.7000000000000001E-3</v>
      </c>
      <c r="E22" s="120"/>
      <c r="F22" s="119">
        <v>2.3999999999999998E-3</v>
      </c>
      <c r="G22" s="120"/>
      <c r="H22" s="119">
        <v>2.5999999999999999E-3</v>
      </c>
      <c r="I22" s="120"/>
      <c r="J22" s="119">
        <v>2.2000000000000001E-3</v>
      </c>
      <c r="K22" s="120"/>
      <c r="L22" s="119">
        <v>2.0999999999999999E-3</v>
      </c>
      <c r="M22" s="36"/>
      <c r="N22" s="119">
        <v>2E-3</v>
      </c>
      <c r="O22" s="36"/>
      <c r="P22" s="119">
        <v>2E-3</v>
      </c>
      <c r="R22" s="119">
        <v>4.5999999999999999E-3</v>
      </c>
      <c r="S22" s="36"/>
      <c r="T22" s="186">
        <v>4.7999999999999996E-3</v>
      </c>
    </row>
    <row r="23" spans="1:21" x14ac:dyDescent="0.2">
      <c r="A23" s="36"/>
      <c r="B23" s="38" t="s">
        <v>203</v>
      </c>
      <c r="C23" s="36"/>
      <c r="D23" s="119">
        <v>3.8999999999999998E-3</v>
      </c>
      <c r="E23" s="120"/>
      <c r="F23" s="119">
        <v>3.3999999999999998E-3</v>
      </c>
      <c r="G23" s="120"/>
      <c r="H23" s="119">
        <v>3.7000000000000002E-3</v>
      </c>
      <c r="I23" s="120"/>
      <c r="J23" s="119">
        <v>3.3E-3</v>
      </c>
      <c r="K23" s="120"/>
      <c r="L23" s="119">
        <v>3.0000000000000001E-3</v>
      </c>
      <c r="M23" s="36"/>
      <c r="N23" s="119">
        <v>3.0000000000000001E-3</v>
      </c>
      <c r="O23" s="36"/>
      <c r="P23" s="119">
        <v>2.8E-3</v>
      </c>
      <c r="R23" s="119">
        <v>6.7000000000000002E-3</v>
      </c>
      <c r="S23" s="36"/>
      <c r="T23" s="186">
        <v>6.8999999999999999E-3</v>
      </c>
    </row>
    <row r="24" spans="1:21" x14ac:dyDescent="0.2">
      <c r="A24" s="36"/>
      <c r="B24" s="36"/>
      <c r="C24" s="36"/>
      <c r="D24" s="36"/>
      <c r="E24" s="36"/>
      <c r="F24" s="36"/>
      <c r="G24" s="36"/>
      <c r="H24" s="36"/>
      <c r="I24" s="36"/>
      <c r="J24" s="36"/>
      <c r="K24" s="36"/>
      <c r="L24" s="36"/>
      <c r="M24" s="36"/>
      <c r="N24" s="36"/>
      <c r="O24" s="36"/>
      <c r="P24" s="36"/>
      <c r="R24" s="36"/>
      <c r="S24" s="36"/>
      <c r="T24" s="184"/>
    </row>
    <row r="25" spans="1:21" x14ac:dyDescent="0.2">
      <c r="A25" s="36"/>
      <c r="B25" s="38" t="s">
        <v>204</v>
      </c>
      <c r="C25" s="36"/>
      <c r="D25" s="132">
        <v>138.5</v>
      </c>
      <c r="E25" s="133"/>
      <c r="F25" s="132">
        <v>135.5</v>
      </c>
      <c r="G25" s="133"/>
      <c r="H25" s="132">
        <v>133.6</v>
      </c>
      <c r="I25" s="133"/>
      <c r="J25" s="132">
        <v>152.80000000000001</v>
      </c>
      <c r="K25" s="133"/>
      <c r="L25" s="132">
        <v>153.19999999999999</v>
      </c>
      <c r="M25" s="36"/>
      <c r="N25" s="132">
        <v>150</v>
      </c>
      <c r="O25" s="36"/>
      <c r="P25" s="132">
        <v>156</v>
      </c>
      <c r="R25" s="132">
        <v>54.9</v>
      </c>
      <c r="S25" s="36"/>
      <c r="T25" s="187">
        <v>56.3</v>
      </c>
    </row>
    <row r="26" spans="1:21" x14ac:dyDescent="0.2">
      <c r="A26" s="36"/>
      <c r="B26" s="38" t="s">
        <v>205</v>
      </c>
      <c r="C26" s="36"/>
      <c r="D26" s="132">
        <v>135.6</v>
      </c>
      <c r="E26" s="133"/>
      <c r="F26" s="132">
        <v>131.69999999999999</v>
      </c>
      <c r="G26" s="133"/>
      <c r="H26" s="132">
        <v>129.9</v>
      </c>
      <c r="I26" s="133"/>
      <c r="J26" s="132">
        <v>149.19999999999999</v>
      </c>
      <c r="K26" s="133"/>
      <c r="L26" s="132">
        <v>148.4</v>
      </c>
      <c r="M26" s="36"/>
      <c r="N26" s="132">
        <v>144.1</v>
      </c>
      <c r="O26" s="36"/>
      <c r="P26" s="132">
        <v>147.19999999999999</v>
      </c>
      <c r="R26" s="132">
        <v>53.8</v>
      </c>
      <c r="S26" s="36"/>
      <c r="T26" s="187">
        <v>55.5</v>
      </c>
    </row>
    <row r="27" spans="1:21" x14ac:dyDescent="0.2">
      <c r="A27" s="36"/>
      <c r="B27" s="38" t="s">
        <v>206</v>
      </c>
      <c r="C27" s="36"/>
      <c r="D27" s="132">
        <v>228</v>
      </c>
      <c r="E27" s="133"/>
      <c r="F27" s="132">
        <v>225.4</v>
      </c>
      <c r="G27" s="133"/>
      <c r="H27" s="132">
        <v>201.4</v>
      </c>
      <c r="I27" s="133"/>
      <c r="J27" s="132">
        <v>224</v>
      </c>
      <c r="K27" s="133"/>
      <c r="L27" s="132">
        <v>228.2</v>
      </c>
      <c r="M27" s="36"/>
      <c r="N27" s="132">
        <v>227.9</v>
      </c>
      <c r="O27" s="36"/>
      <c r="P27" s="132">
        <v>241.4</v>
      </c>
      <c r="R27" s="132">
        <v>96.2</v>
      </c>
      <c r="S27" s="36"/>
      <c r="T27" s="187">
        <v>99.7</v>
      </c>
    </row>
    <row r="28" spans="1:21" ht="24" x14ac:dyDescent="0.2">
      <c r="A28" s="36"/>
      <c r="B28" s="38" t="s">
        <v>207</v>
      </c>
      <c r="C28" s="36"/>
      <c r="D28" s="132">
        <v>221.8</v>
      </c>
      <c r="E28" s="133"/>
      <c r="F28" s="132">
        <v>219</v>
      </c>
      <c r="G28" s="133"/>
      <c r="H28" s="132">
        <v>195.9</v>
      </c>
      <c r="I28" s="133"/>
      <c r="J28" s="132">
        <v>218.8</v>
      </c>
      <c r="K28" s="133"/>
      <c r="L28" s="132">
        <v>221.1</v>
      </c>
      <c r="M28" s="36"/>
      <c r="N28" s="132">
        <v>218.9</v>
      </c>
      <c r="O28" s="36"/>
      <c r="P28" s="132">
        <v>227.6</v>
      </c>
      <c r="R28" s="132">
        <v>94.2</v>
      </c>
      <c r="S28" s="36"/>
      <c r="T28" s="187">
        <v>98.3</v>
      </c>
    </row>
    <row r="29" spans="1:21" x14ac:dyDescent="0.2">
      <c r="A29" s="36"/>
      <c r="B29" s="36"/>
      <c r="C29" s="36"/>
      <c r="D29" s="36"/>
      <c r="E29" s="36"/>
      <c r="F29" s="36"/>
      <c r="G29" s="36"/>
      <c r="H29" s="36"/>
      <c r="I29" s="36"/>
      <c r="J29" s="36"/>
      <c r="K29" s="36"/>
      <c r="L29" s="36"/>
      <c r="M29" s="36"/>
      <c r="N29" s="36"/>
      <c r="O29" s="36"/>
      <c r="P29" s="36"/>
      <c r="Q29" s="36"/>
      <c r="R29" s="36"/>
      <c r="S29" s="36"/>
      <c r="T29" s="36"/>
    </row>
    <row r="30" spans="1:21" s="16" customFormat="1" ht="60.75" customHeight="1" x14ac:dyDescent="0.2">
      <c r="A30" s="11"/>
      <c r="B30" s="265" t="s">
        <v>288</v>
      </c>
      <c r="C30" s="265"/>
      <c r="D30" s="265"/>
      <c r="E30" s="265"/>
      <c r="F30" s="265"/>
      <c r="G30" s="265"/>
      <c r="H30" s="265"/>
      <c r="I30" s="265"/>
      <c r="J30" s="265"/>
      <c r="K30" s="265"/>
      <c r="L30" s="265"/>
      <c r="M30" s="265"/>
      <c r="N30" s="265"/>
      <c r="O30" s="265"/>
      <c r="P30" s="265"/>
      <c r="Q30" s="265"/>
      <c r="R30" s="265"/>
      <c r="S30" s="265"/>
      <c r="T30" s="265"/>
      <c r="U30" s="179"/>
    </row>
  </sheetData>
  <mergeCells count="3">
    <mergeCell ref="D6:J6"/>
    <mergeCell ref="L6:R6"/>
    <mergeCell ref="B30:T30"/>
  </mergeCells>
  <pageMargins left="0.25" right="0.25" top="0.5" bottom="0.5" header="0.3" footer="0.3"/>
  <pageSetup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V28"/>
  <sheetViews>
    <sheetView topLeftCell="B1" workbookViewId="0">
      <selection activeCell="E7" sqref="E7"/>
    </sheetView>
  </sheetViews>
  <sheetFormatPr defaultColWidth="21.5" defaultRowHeight="12.75" x14ac:dyDescent="0.2"/>
  <cols>
    <col min="1" max="1" width="18" style="12" hidden="1" customWidth="1"/>
    <col min="2" max="2" width="57.33203125" style="12" customWidth="1"/>
    <col min="3" max="3" width="0.6640625" style="12" customWidth="1"/>
    <col min="4" max="4" width="9.83203125" style="12" customWidth="1"/>
    <col min="5" max="5" width="0.6640625" style="12" customWidth="1"/>
    <col min="6" max="6" width="9" style="12" customWidth="1"/>
    <col min="7" max="7" width="0.6640625" style="12" customWidth="1"/>
    <col min="8" max="8" width="9" style="12" customWidth="1"/>
    <col min="9" max="9" width="0.6640625" style="12" customWidth="1"/>
    <col min="10" max="10" width="9" style="12" customWidth="1"/>
    <col min="11" max="11" width="0.6640625" style="12" customWidth="1"/>
    <col min="12" max="12" width="9.83203125" style="12" customWidth="1"/>
    <col min="13" max="13" width="0.6640625" style="12" customWidth="1"/>
    <col min="14" max="14" width="9" style="12" customWidth="1"/>
    <col min="15" max="15" width="0.6640625" style="12" customWidth="1"/>
    <col min="16" max="16" width="9" style="12" customWidth="1"/>
    <col min="17" max="17" width="0.6640625" style="12" customWidth="1"/>
    <col min="18" max="18" width="9" style="12" customWidth="1"/>
    <col min="19" max="19" width="0.6640625" style="12" customWidth="1"/>
    <col min="20" max="20" width="9.83203125" style="12" customWidth="1"/>
    <col min="21" max="21" width="21.5" style="12"/>
    <col min="22" max="22" width="21.5" style="165"/>
    <col min="23" max="16384" width="21.5" style="12"/>
  </cols>
  <sheetData>
    <row r="1" spans="1:22" s="34" customFormat="1" ht="12" x14ac:dyDescent="0.2">
      <c r="A1" s="103"/>
      <c r="B1" s="34" t="s">
        <v>20</v>
      </c>
      <c r="C1" s="103"/>
      <c r="D1" s="103"/>
      <c r="E1" s="103"/>
      <c r="F1" s="103"/>
      <c r="G1" s="103"/>
      <c r="H1" s="103"/>
      <c r="I1" s="103"/>
      <c r="J1" s="103"/>
      <c r="K1" s="103"/>
      <c r="L1" s="103"/>
      <c r="M1" s="103"/>
      <c r="N1" s="103"/>
      <c r="O1" s="103"/>
      <c r="P1" s="103"/>
      <c r="Q1" s="103"/>
      <c r="R1" s="103"/>
      <c r="S1" s="103"/>
      <c r="T1" s="103"/>
      <c r="V1" s="178"/>
    </row>
    <row r="2" spans="1:22" s="34" customFormat="1" ht="12" x14ac:dyDescent="0.2">
      <c r="A2" s="103"/>
      <c r="B2" s="264" t="s">
        <v>208</v>
      </c>
      <c r="C2" s="264"/>
      <c r="D2" s="264"/>
      <c r="E2" s="264"/>
      <c r="F2" s="264"/>
      <c r="G2" s="264"/>
      <c r="H2" s="264"/>
      <c r="I2" s="264"/>
      <c r="J2" s="264"/>
      <c r="K2" s="103"/>
      <c r="L2" s="103"/>
      <c r="M2" s="103"/>
      <c r="N2" s="103"/>
      <c r="O2" s="103"/>
      <c r="P2" s="103"/>
      <c r="Q2" s="103"/>
      <c r="R2" s="103"/>
      <c r="S2" s="103"/>
      <c r="T2" s="103"/>
      <c r="V2" s="178"/>
    </row>
    <row r="3" spans="1:22" s="34" customFormat="1" ht="12" x14ac:dyDescent="0.2">
      <c r="A3" s="103"/>
      <c r="B3" s="37"/>
      <c r="C3" s="103"/>
      <c r="D3" s="103"/>
      <c r="E3" s="103"/>
      <c r="F3" s="103"/>
      <c r="G3" s="103"/>
      <c r="H3" s="103"/>
      <c r="I3" s="103"/>
      <c r="J3" s="103"/>
      <c r="K3" s="103"/>
      <c r="L3" s="103"/>
      <c r="M3" s="103"/>
      <c r="N3" s="103"/>
      <c r="O3" s="103"/>
      <c r="P3" s="103"/>
      <c r="Q3" s="103"/>
      <c r="R3" s="103"/>
      <c r="S3" s="103"/>
      <c r="T3" s="103"/>
      <c r="V3" s="178"/>
    </row>
    <row r="4" spans="1:22" s="34" customFormat="1" ht="12" x14ac:dyDescent="0.2">
      <c r="A4" s="103"/>
      <c r="B4" s="37"/>
      <c r="C4" s="103"/>
      <c r="D4" s="103"/>
      <c r="E4" s="103"/>
      <c r="F4" s="103"/>
      <c r="G4" s="103"/>
      <c r="H4" s="103"/>
      <c r="I4" s="103"/>
      <c r="J4" s="103"/>
      <c r="K4" s="103"/>
      <c r="L4" s="103"/>
      <c r="M4" s="103"/>
      <c r="N4" s="103"/>
      <c r="O4" s="103"/>
      <c r="P4" s="103"/>
      <c r="Q4" s="103"/>
      <c r="R4" s="103"/>
      <c r="S4" s="103"/>
      <c r="T4" s="103"/>
      <c r="V4" s="178"/>
    </row>
    <row r="5" spans="1:22" s="34" customFormat="1" ht="12" x14ac:dyDescent="0.2">
      <c r="A5" s="103"/>
      <c r="B5" s="37"/>
      <c r="C5" s="103"/>
      <c r="D5" s="103"/>
      <c r="E5" s="103"/>
      <c r="F5" s="103"/>
      <c r="G5" s="103"/>
      <c r="H5" s="103"/>
      <c r="I5" s="103"/>
      <c r="J5" s="103"/>
      <c r="K5" s="103"/>
      <c r="L5" s="103"/>
      <c r="M5" s="103"/>
      <c r="N5" s="103"/>
      <c r="O5" s="103"/>
      <c r="P5" s="103"/>
      <c r="Q5" s="103"/>
      <c r="R5" s="103"/>
      <c r="S5" s="103"/>
      <c r="T5" s="103"/>
      <c r="V5" s="178"/>
    </row>
    <row r="6" spans="1:22" s="34" customFormat="1" ht="12" x14ac:dyDescent="0.2">
      <c r="A6" s="103"/>
      <c r="B6" s="37"/>
      <c r="C6" s="103"/>
      <c r="D6" s="260">
        <v>2014</v>
      </c>
      <c r="E6" s="261"/>
      <c r="F6" s="261"/>
      <c r="G6" s="261"/>
      <c r="H6" s="261"/>
      <c r="I6" s="261"/>
      <c r="J6" s="261"/>
      <c r="K6" s="37"/>
      <c r="L6" s="260">
        <v>2015</v>
      </c>
      <c r="M6" s="261"/>
      <c r="N6" s="261"/>
      <c r="O6" s="261"/>
      <c r="P6" s="261"/>
      <c r="Q6" s="261"/>
      <c r="R6" s="261"/>
      <c r="T6" s="71" t="s">
        <v>102</v>
      </c>
      <c r="V6" s="178"/>
    </row>
    <row r="7" spans="1:22" s="34" customFormat="1" ht="24" x14ac:dyDescent="0.2">
      <c r="A7" s="103"/>
      <c r="B7" s="139" t="s">
        <v>54</v>
      </c>
      <c r="C7" s="103"/>
      <c r="D7" s="71" t="s">
        <v>55</v>
      </c>
      <c r="E7" s="72"/>
      <c r="F7" s="71" t="s">
        <v>56</v>
      </c>
      <c r="G7" s="72"/>
      <c r="H7" s="71" t="s">
        <v>191</v>
      </c>
      <c r="I7" s="72"/>
      <c r="J7" s="71" t="s">
        <v>192</v>
      </c>
      <c r="K7" s="72"/>
      <c r="L7" s="73" t="s">
        <v>55</v>
      </c>
      <c r="M7" s="134"/>
      <c r="N7" s="73" t="s">
        <v>56</v>
      </c>
      <c r="O7" s="134"/>
      <c r="P7" s="73" t="s">
        <v>191</v>
      </c>
      <c r="Q7" s="134"/>
      <c r="R7" s="73" t="s">
        <v>192</v>
      </c>
      <c r="S7" s="37"/>
      <c r="T7" s="73" t="s">
        <v>55</v>
      </c>
      <c r="V7" s="178"/>
    </row>
    <row r="8" spans="1:22" s="38" customFormat="1" ht="12" x14ac:dyDescent="0.2">
      <c r="A8" s="136"/>
      <c r="B8" s="36"/>
      <c r="C8" s="136"/>
      <c r="D8" s="136"/>
      <c r="E8" s="136"/>
      <c r="F8" s="136"/>
      <c r="G8" s="136"/>
      <c r="H8" s="136"/>
      <c r="I8" s="136"/>
      <c r="J8" s="136"/>
      <c r="K8" s="136"/>
      <c r="L8" s="136"/>
      <c r="M8" s="136"/>
      <c r="N8" s="136"/>
      <c r="O8" s="136"/>
      <c r="P8" s="136"/>
      <c r="Q8" s="136"/>
      <c r="R8" s="136"/>
      <c r="S8" s="136"/>
      <c r="T8" s="136"/>
    </row>
    <row r="9" spans="1:22" s="38" customFormat="1" ht="12" x14ac:dyDescent="0.2">
      <c r="A9" s="136"/>
      <c r="B9" s="38" t="s">
        <v>209</v>
      </c>
      <c r="C9" s="136"/>
      <c r="D9" s="136"/>
      <c r="E9" s="136"/>
      <c r="F9" s="136"/>
      <c r="G9" s="136"/>
      <c r="H9" s="136"/>
      <c r="I9" s="136"/>
      <c r="J9" s="136"/>
      <c r="K9" s="136"/>
      <c r="L9" s="136"/>
      <c r="M9" s="136"/>
      <c r="N9" s="136"/>
      <c r="O9" s="136"/>
      <c r="P9" s="136"/>
      <c r="Q9" s="136"/>
      <c r="R9" s="136"/>
      <c r="S9" s="136"/>
      <c r="T9" s="136"/>
    </row>
    <row r="10" spans="1:22" s="38" customFormat="1" ht="12" x14ac:dyDescent="0.2">
      <c r="A10" s="136"/>
      <c r="B10" s="75" t="s">
        <v>210</v>
      </c>
      <c r="C10" s="136"/>
      <c r="D10" s="152">
        <v>210</v>
      </c>
      <c r="E10" s="151"/>
      <c r="F10" s="152">
        <v>198</v>
      </c>
      <c r="G10" s="151"/>
      <c r="H10" s="152">
        <v>187</v>
      </c>
      <c r="I10" s="151"/>
      <c r="J10" s="152">
        <v>191</v>
      </c>
      <c r="K10" s="151"/>
      <c r="L10" s="152">
        <v>191</v>
      </c>
      <c r="M10" s="169"/>
      <c r="N10" s="152">
        <v>190</v>
      </c>
      <c r="O10" s="169"/>
      <c r="P10" s="152">
        <v>183</v>
      </c>
      <c r="Q10" s="170"/>
      <c r="R10" s="152">
        <v>181</v>
      </c>
      <c r="S10" s="169"/>
      <c r="T10" s="180">
        <v>157</v>
      </c>
    </row>
    <row r="11" spans="1:22" s="38" customFormat="1" ht="12" x14ac:dyDescent="0.2">
      <c r="A11" s="136"/>
      <c r="B11" s="75" t="s">
        <v>211</v>
      </c>
      <c r="C11" s="136"/>
      <c r="D11" s="79">
        <v>134</v>
      </c>
      <c r="E11" s="91"/>
      <c r="F11" s="79">
        <v>128</v>
      </c>
      <c r="G11" s="91"/>
      <c r="H11" s="79">
        <v>124</v>
      </c>
      <c r="I11" s="91"/>
      <c r="J11" s="79">
        <v>97</v>
      </c>
      <c r="K11" s="91"/>
      <c r="L11" s="79">
        <v>89</v>
      </c>
      <c r="M11" s="136"/>
      <c r="N11" s="79">
        <v>93</v>
      </c>
      <c r="O11" s="136"/>
      <c r="P11" s="79">
        <v>95</v>
      </c>
      <c r="R11" s="79">
        <v>99</v>
      </c>
      <c r="S11" s="136"/>
      <c r="T11" s="181">
        <v>118</v>
      </c>
    </row>
    <row r="12" spans="1:22" s="38" customFormat="1" ht="12" x14ac:dyDescent="0.2">
      <c r="A12" s="136"/>
      <c r="B12" s="82" t="s">
        <v>212</v>
      </c>
      <c r="C12" s="136"/>
      <c r="D12" s="171">
        <f>+D10+D11</f>
        <v>344</v>
      </c>
      <c r="E12" s="172"/>
      <c r="F12" s="171">
        <f>+F10+F11</f>
        <v>326</v>
      </c>
      <c r="G12" s="172"/>
      <c r="H12" s="171">
        <f>+H10+H11</f>
        <v>311</v>
      </c>
      <c r="I12" s="172"/>
      <c r="J12" s="171">
        <f>+J10+J11</f>
        <v>288</v>
      </c>
      <c r="K12" s="172"/>
      <c r="L12" s="171">
        <f>+L10+L11</f>
        <v>280</v>
      </c>
      <c r="M12" s="172"/>
      <c r="N12" s="171">
        <f>+N10+N11</f>
        <v>283</v>
      </c>
      <c r="O12" s="172"/>
      <c r="P12" s="171">
        <f>+P10+P11</f>
        <v>278</v>
      </c>
      <c r="Q12" s="172"/>
      <c r="R12" s="171">
        <f>SUM(R10:R11)</f>
        <v>280</v>
      </c>
      <c r="S12" s="172"/>
      <c r="T12" s="188">
        <f>+T10+T11</f>
        <v>275</v>
      </c>
    </row>
    <row r="13" spans="1:22" s="38" customFormat="1" ht="12" x14ac:dyDescent="0.2">
      <c r="A13" s="136"/>
      <c r="B13" s="36"/>
      <c r="C13" s="136"/>
      <c r="D13" s="91"/>
      <c r="E13" s="91"/>
      <c r="F13" s="91"/>
      <c r="G13" s="91"/>
      <c r="H13" s="91"/>
      <c r="I13" s="91"/>
      <c r="J13" s="91"/>
      <c r="K13" s="91"/>
      <c r="L13" s="91"/>
      <c r="M13" s="136"/>
      <c r="N13" s="91"/>
      <c r="O13" s="136"/>
      <c r="P13" s="91"/>
      <c r="R13" s="91"/>
      <c r="S13" s="136"/>
      <c r="T13" s="183"/>
    </row>
    <row r="14" spans="1:22" s="38" customFormat="1" ht="12" x14ac:dyDescent="0.2">
      <c r="A14" s="136"/>
      <c r="B14" s="40" t="s">
        <v>213</v>
      </c>
      <c r="C14" s="136"/>
      <c r="D14" s="91"/>
      <c r="E14" s="91"/>
      <c r="F14" s="91"/>
      <c r="G14" s="91"/>
      <c r="H14" s="91"/>
      <c r="I14" s="91"/>
      <c r="J14" s="91"/>
      <c r="K14" s="91"/>
      <c r="L14" s="91"/>
      <c r="M14" s="136"/>
      <c r="N14" s="91"/>
      <c r="O14" s="136"/>
      <c r="P14" s="91"/>
      <c r="R14" s="91"/>
      <c r="S14" s="136"/>
      <c r="T14" s="183"/>
    </row>
    <row r="15" spans="1:22" s="38" customFormat="1" ht="12" x14ac:dyDescent="0.2">
      <c r="A15" s="136"/>
      <c r="B15" s="75" t="s">
        <v>214</v>
      </c>
      <c r="C15" s="136"/>
      <c r="D15" s="79">
        <v>-1</v>
      </c>
      <c r="E15" s="91"/>
      <c r="F15" s="79">
        <v>-4</v>
      </c>
      <c r="G15" s="91"/>
      <c r="H15" s="79">
        <v>-5</v>
      </c>
      <c r="I15" s="91"/>
      <c r="J15" s="79">
        <v>-10</v>
      </c>
      <c r="K15" s="91"/>
      <c r="L15" s="79">
        <v>0</v>
      </c>
      <c r="M15" s="136"/>
      <c r="N15" s="79">
        <v>0</v>
      </c>
      <c r="O15" s="136"/>
      <c r="P15" s="79">
        <v>0</v>
      </c>
      <c r="R15" s="79">
        <v>-170</v>
      </c>
      <c r="S15" s="136"/>
      <c r="T15" s="181">
        <v>0</v>
      </c>
    </row>
    <row r="16" spans="1:22" s="38" customFormat="1" ht="12" x14ac:dyDescent="0.2">
      <c r="A16" s="136"/>
      <c r="B16" s="75" t="s">
        <v>215</v>
      </c>
      <c r="C16" s="136"/>
      <c r="D16" s="79">
        <v>1</v>
      </c>
      <c r="E16" s="91"/>
      <c r="F16" s="79">
        <v>1</v>
      </c>
      <c r="G16" s="91"/>
      <c r="H16" s="79">
        <v>1</v>
      </c>
      <c r="I16" s="91"/>
      <c r="J16" s="79">
        <v>1</v>
      </c>
      <c r="K16" s="91"/>
      <c r="L16" s="79">
        <v>1</v>
      </c>
      <c r="M16" s="136"/>
      <c r="N16" s="79">
        <v>1</v>
      </c>
      <c r="O16" s="136"/>
      <c r="P16" s="79">
        <v>1</v>
      </c>
      <c r="R16" s="79">
        <v>2</v>
      </c>
      <c r="S16" s="136"/>
      <c r="T16" s="181">
        <v>2</v>
      </c>
    </row>
    <row r="17" spans="1:20" s="38" customFormat="1" ht="12" x14ac:dyDescent="0.2">
      <c r="A17" s="136"/>
      <c r="B17" s="126" t="s">
        <v>216</v>
      </c>
      <c r="C17" s="136"/>
      <c r="D17" s="138">
        <f>SUM(D15:D16)</f>
        <v>0</v>
      </c>
      <c r="E17" s="137"/>
      <c r="F17" s="138">
        <f>SUM(F15:F16)</f>
        <v>-3</v>
      </c>
      <c r="G17" s="137"/>
      <c r="H17" s="138">
        <f>SUM(H15:H16)</f>
        <v>-4</v>
      </c>
      <c r="I17" s="137"/>
      <c r="J17" s="138">
        <f>SUM(J15:J16)</f>
        <v>-9</v>
      </c>
      <c r="K17" s="137"/>
      <c r="L17" s="138">
        <f>SUM(L15:L16)</f>
        <v>1</v>
      </c>
      <c r="M17" s="137"/>
      <c r="N17" s="138">
        <f>SUM(N15:N16)</f>
        <v>1</v>
      </c>
      <c r="O17" s="137"/>
      <c r="P17" s="138">
        <f>SUM(P15:P16)</f>
        <v>1</v>
      </c>
      <c r="Q17" s="137"/>
      <c r="R17" s="138">
        <f>SUM(R15:R16)</f>
        <v>-168</v>
      </c>
      <c r="S17" s="137"/>
      <c r="T17" s="189">
        <f>SUM(T15:T16)</f>
        <v>2</v>
      </c>
    </row>
    <row r="18" spans="1:20" s="38" customFormat="1" ht="12" x14ac:dyDescent="0.2">
      <c r="A18" s="136"/>
      <c r="B18" s="36"/>
      <c r="C18" s="136"/>
      <c r="D18" s="91"/>
      <c r="E18" s="91"/>
      <c r="F18" s="91"/>
      <c r="G18" s="91"/>
      <c r="H18" s="91"/>
      <c r="I18" s="91"/>
      <c r="J18" s="91"/>
      <c r="K18" s="91"/>
      <c r="L18" s="91"/>
      <c r="M18" s="136"/>
      <c r="N18" s="91"/>
      <c r="O18" s="136"/>
      <c r="P18" s="91"/>
      <c r="R18" s="91"/>
      <c r="S18" s="136"/>
      <c r="T18" s="183"/>
    </row>
    <row r="19" spans="1:20" s="38" customFormat="1" ht="12" x14ac:dyDescent="0.2">
      <c r="A19" s="136"/>
      <c r="B19" s="40" t="s">
        <v>39</v>
      </c>
      <c r="C19" s="136"/>
      <c r="D19" s="81">
        <v>-18</v>
      </c>
      <c r="E19" s="91"/>
      <c r="F19" s="81">
        <v>-12</v>
      </c>
      <c r="G19" s="91"/>
      <c r="H19" s="81">
        <v>-19</v>
      </c>
      <c r="I19" s="91"/>
      <c r="J19" s="81">
        <v>1</v>
      </c>
      <c r="K19" s="91"/>
      <c r="L19" s="81">
        <v>2</v>
      </c>
      <c r="M19" s="136"/>
      <c r="N19" s="81">
        <v>-6</v>
      </c>
      <c r="O19" s="136"/>
      <c r="P19" s="81">
        <v>1</v>
      </c>
      <c r="R19" s="81">
        <v>163</v>
      </c>
      <c r="S19" s="136"/>
      <c r="T19" s="182">
        <v>10</v>
      </c>
    </row>
    <row r="20" spans="1:20" s="38" customFormat="1" ht="12" x14ac:dyDescent="0.2">
      <c r="A20" s="136"/>
      <c r="B20" s="36"/>
      <c r="C20" s="136"/>
      <c r="D20" s="91"/>
      <c r="E20" s="91"/>
      <c r="F20" s="91"/>
      <c r="G20" s="91"/>
      <c r="H20" s="91"/>
      <c r="I20" s="91"/>
      <c r="J20" s="91"/>
      <c r="K20" s="91"/>
      <c r="L20" s="91"/>
      <c r="M20" s="136"/>
      <c r="N20" s="91"/>
      <c r="O20" s="136"/>
      <c r="P20" s="91"/>
      <c r="R20" s="91"/>
      <c r="S20" s="136"/>
      <c r="T20" s="183"/>
    </row>
    <row r="21" spans="1:20" s="38" customFormat="1" ht="12" x14ac:dyDescent="0.2">
      <c r="A21" s="136"/>
      <c r="B21" s="82" t="s">
        <v>217</v>
      </c>
      <c r="C21" s="136"/>
      <c r="D21" s="173">
        <f>+D12+D17+D19</f>
        <v>326</v>
      </c>
      <c r="E21" s="174"/>
      <c r="F21" s="173">
        <f>+F12+F17+F19</f>
        <v>311</v>
      </c>
      <c r="G21" s="174"/>
      <c r="H21" s="173">
        <f>+H12+H17+H19</f>
        <v>288</v>
      </c>
      <c r="I21" s="174"/>
      <c r="J21" s="173">
        <f>+J12+J17+J19</f>
        <v>280</v>
      </c>
      <c r="K21" s="174"/>
      <c r="L21" s="173">
        <f>+L12+L17+L19</f>
        <v>283</v>
      </c>
      <c r="M21" s="174"/>
      <c r="N21" s="173">
        <f>+N12+N17+N19</f>
        <v>278</v>
      </c>
      <c r="O21" s="174"/>
      <c r="P21" s="173">
        <f>+P12+P17+P19</f>
        <v>280</v>
      </c>
      <c r="Q21" s="174"/>
      <c r="R21" s="173">
        <f>+R12+R17+R19</f>
        <v>275</v>
      </c>
      <c r="S21" s="174"/>
      <c r="T21" s="190">
        <f>+T12+T17+T19</f>
        <v>287</v>
      </c>
    </row>
    <row r="22" spans="1:20" s="38" customFormat="1" ht="12" x14ac:dyDescent="0.2">
      <c r="A22" s="136"/>
      <c r="B22" s="36"/>
      <c r="C22" s="136"/>
      <c r="D22" s="91"/>
      <c r="E22" s="91"/>
      <c r="F22" s="91"/>
      <c r="G22" s="91"/>
      <c r="H22" s="91"/>
      <c r="I22" s="91"/>
      <c r="J22" s="91"/>
      <c r="K22" s="91"/>
      <c r="L22" s="91"/>
      <c r="M22" s="136"/>
      <c r="N22" s="91"/>
      <c r="O22" s="136"/>
      <c r="P22" s="91"/>
      <c r="R22" s="91"/>
      <c r="S22" s="136"/>
      <c r="T22" s="191"/>
    </row>
    <row r="23" spans="1:20" s="38" customFormat="1" ht="12" x14ac:dyDescent="0.2">
      <c r="A23" s="136"/>
      <c r="B23" s="40" t="s">
        <v>79</v>
      </c>
      <c r="C23" s="136"/>
      <c r="D23" s="152">
        <v>198</v>
      </c>
      <c r="E23" s="151"/>
      <c r="F23" s="152">
        <v>187</v>
      </c>
      <c r="G23" s="151"/>
      <c r="H23" s="152">
        <v>191</v>
      </c>
      <c r="I23" s="151"/>
      <c r="J23" s="152">
        <v>191</v>
      </c>
      <c r="K23" s="151"/>
      <c r="L23" s="152">
        <v>190</v>
      </c>
      <c r="M23" s="169"/>
      <c r="N23" s="152">
        <v>183</v>
      </c>
      <c r="O23" s="169"/>
      <c r="P23" s="152">
        <v>181</v>
      </c>
      <c r="Q23" s="170"/>
      <c r="R23" s="152">
        <v>157</v>
      </c>
      <c r="S23" s="169"/>
      <c r="T23" s="180">
        <v>162</v>
      </c>
    </row>
    <row r="24" spans="1:20" s="38" customFormat="1" ht="12" x14ac:dyDescent="0.2">
      <c r="A24" s="136"/>
      <c r="B24" s="40" t="s">
        <v>211</v>
      </c>
      <c r="C24" s="136"/>
      <c r="D24" s="79">
        <v>128</v>
      </c>
      <c r="E24" s="91"/>
      <c r="F24" s="79">
        <v>124</v>
      </c>
      <c r="G24" s="91"/>
      <c r="H24" s="79">
        <v>97</v>
      </c>
      <c r="I24" s="91"/>
      <c r="J24" s="79">
        <v>89</v>
      </c>
      <c r="K24" s="91"/>
      <c r="L24" s="79">
        <v>93</v>
      </c>
      <c r="M24" s="136"/>
      <c r="N24" s="79">
        <v>95</v>
      </c>
      <c r="O24" s="136"/>
      <c r="P24" s="79">
        <v>99</v>
      </c>
      <c r="R24" s="79">
        <v>118</v>
      </c>
      <c r="S24" s="136"/>
      <c r="T24" s="181">
        <v>125</v>
      </c>
    </row>
    <row r="25" spans="1:20" s="38" customFormat="1" ht="12" x14ac:dyDescent="0.2">
      <c r="A25" s="136"/>
      <c r="B25" s="40" t="s">
        <v>217</v>
      </c>
      <c r="C25" s="136"/>
      <c r="D25" s="171">
        <f>SUM(D23:D24)</f>
        <v>326</v>
      </c>
      <c r="E25" s="151"/>
      <c r="F25" s="171">
        <f>SUM(F23:F24)</f>
        <v>311</v>
      </c>
      <c r="G25" s="151"/>
      <c r="H25" s="171">
        <f>SUM(H23:H24)</f>
        <v>288</v>
      </c>
      <c r="I25" s="151"/>
      <c r="J25" s="171">
        <f>SUM(J23:J24)</f>
        <v>280</v>
      </c>
      <c r="K25" s="151"/>
      <c r="L25" s="171">
        <f>SUM(L23:L24)</f>
        <v>283</v>
      </c>
      <c r="M25" s="169"/>
      <c r="N25" s="171">
        <f>SUM(N23:N24)</f>
        <v>278</v>
      </c>
      <c r="O25" s="169"/>
      <c r="P25" s="171">
        <f>SUM(P23:P24)</f>
        <v>280</v>
      </c>
      <c r="Q25" s="170"/>
      <c r="R25" s="171">
        <f>SUM(R23:R24)</f>
        <v>275</v>
      </c>
      <c r="S25" s="169"/>
      <c r="T25" s="188">
        <f>SUM(T23:T24)</f>
        <v>287</v>
      </c>
    </row>
    <row r="26" spans="1:20" s="38" customFormat="1" ht="12" x14ac:dyDescent="0.2">
      <c r="A26" s="136"/>
      <c r="B26" s="36"/>
      <c r="C26" s="136"/>
      <c r="D26" s="136"/>
      <c r="E26" s="136"/>
      <c r="F26" s="136"/>
      <c r="G26" s="136"/>
      <c r="H26" s="136"/>
      <c r="I26" s="136"/>
      <c r="J26" s="136"/>
      <c r="K26" s="136"/>
      <c r="L26" s="136"/>
      <c r="M26" s="136"/>
      <c r="N26" s="136"/>
      <c r="O26" s="136"/>
      <c r="P26" s="136"/>
      <c r="R26" s="136"/>
      <c r="S26" s="136"/>
      <c r="T26" s="192"/>
    </row>
    <row r="27" spans="1:20" s="38" customFormat="1" ht="12" x14ac:dyDescent="0.2">
      <c r="A27" s="136"/>
      <c r="B27" s="36"/>
      <c r="C27" s="136"/>
      <c r="D27" s="136"/>
      <c r="E27" s="136"/>
      <c r="F27" s="136"/>
      <c r="G27" s="136"/>
      <c r="H27" s="136"/>
      <c r="I27" s="136"/>
      <c r="J27" s="136"/>
      <c r="K27" s="136"/>
      <c r="L27" s="136"/>
      <c r="M27" s="136"/>
      <c r="N27" s="136"/>
      <c r="O27" s="136"/>
      <c r="P27" s="136"/>
      <c r="R27" s="136"/>
      <c r="S27" s="136"/>
      <c r="T27" s="192"/>
    </row>
    <row r="28" spans="1:20" s="38" customFormat="1" ht="12" x14ac:dyDescent="0.2">
      <c r="A28" s="136"/>
      <c r="B28" s="38" t="s">
        <v>218</v>
      </c>
      <c r="C28" s="136"/>
      <c r="D28" s="119">
        <v>3.7000000000000002E-3</v>
      </c>
      <c r="E28" s="120"/>
      <c r="F28" s="119">
        <v>3.2000000000000002E-3</v>
      </c>
      <c r="G28" s="120"/>
      <c r="H28" s="119">
        <v>3.3E-3</v>
      </c>
      <c r="I28" s="120"/>
      <c r="J28" s="119">
        <v>3.2000000000000002E-3</v>
      </c>
      <c r="K28" s="120"/>
      <c r="L28" s="119">
        <v>3.0999999999999999E-3</v>
      </c>
      <c r="M28" s="136"/>
      <c r="N28" s="119">
        <v>2.8999999999999998E-3</v>
      </c>
      <c r="O28" s="136"/>
      <c r="P28" s="119">
        <v>2.8999999999999998E-3</v>
      </c>
      <c r="R28" s="119">
        <v>2.5000000000000001E-3</v>
      </c>
      <c r="S28" s="136"/>
      <c r="T28" s="186">
        <v>2.5999999999999999E-3</v>
      </c>
    </row>
  </sheetData>
  <mergeCells count="3">
    <mergeCell ref="B2:J2"/>
    <mergeCell ref="D6:J6"/>
    <mergeCell ref="L6:R6"/>
  </mergeCells>
  <pageMargins left="0.25" right="0.25" top="0.5" bottom="0.5" header="0.3" footer="0.3"/>
  <pageSetup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88"/>
  <sheetViews>
    <sheetView workbookViewId="0">
      <selection activeCell="E7" sqref="E7"/>
    </sheetView>
  </sheetViews>
  <sheetFormatPr defaultColWidth="21.5" defaultRowHeight="12.75" x14ac:dyDescent="0.2"/>
  <cols>
    <col min="1" max="1" width="138.33203125" style="12" customWidth="1"/>
    <col min="2" max="16384" width="21.5" style="12"/>
  </cols>
  <sheetData>
    <row r="1" spans="1:1" x14ac:dyDescent="0.2">
      <c r="A1" s="34" t="s">
        <v>20</v>
      </c>
    </row>
    <row r="2" spans="1:1" x14ac:dyDescent="0.2">
      <c r="A2" s="34" t="s">
        <v>1</v>
      </c>
    </row>
    <row r="3" spans="1:1" x14ac:dyDescent="0.2">
      <c r="A3" s="35">
        <v>42481</v>
      </c>
    </row>
    <row r="4" spans="1:1" x14ac:dyDescent="0.2">
      <c r="A4" s="36"/>
    </row>
    <row r="5" spans="1:1" x14ac:dyDescent="0.2">
      <c r="A5" s="34" t="s">
        <v>219</v>
      </c>
    </row>
    <row r="6" spans="1:1" x14ac:dyDescent="0.2">
      <c r="A6" s="34" t="s">
        <v>220</v>
      </c>
    </row>
    <row r="7" spans="1:1" ht="6" customHeight="1" x14ac:dyDescent="0.2">
      <c r="A7" s="37"/>
    </row>
    <row r="8" spans="1:1" ht="36" x14ac:dyDescent="0.2">
      <c r="A8" s="168" t="s">
        <v>313</v>
      </c>
    </row>
    <row r="9" spans="1:1" s="165" customFormat="1" ht="6" customHeight="1" x14ac:dyDescent="0.2">
      <c r="A9" s="37"/>
    </row>
    <row r="10" spans="1:1" s="165" customFormat="1" ht="24" x14ac:dyDescent="0.2">
      <c r="A10" s="168" t="s">
        <v>337</v>
      </c>
    </row>
    <row r="11" spans="1:1" s="165" customFormat="1" ht="6" customHeight="1" x14ac:dyDescent="0.2">
      <c r="A11" s="39"/>
    </row>
    <row r="12" spans="1:1" s="165" customFormat="1" ht="36" x14ac:dyDescent="0.2">
      <c r="A12" s="168" t="s">
        <v>338</v>
      </c>
    </row>
    <row r="13" spans="1:1" ht="6" customHeight="1" x14ac:dyDescent="0.2">
      <c r="A13" s="37"/>
    </row>
    <row r="14" spans="1:1" ht="24" x14ac:dyDescent="0.2">
      <c r="A14" s="168" t="s">
        <v>221</v>
      </c>
    </row>
    <row r="15" spans="1:1" ht="6" customHeight="1" x14ac:dyDescent="0.2">
      <c r="A15" s="39"/>
    </row>
    <row r="16" spans="1:1" ht="24" x14ac:dyDescent="0.2">
      <c r="A16" s="168" t="s">
        <v>222</v>
      </c>
    </row>
    <row r="17" spans="1:1" ht="6" customHeight="1" x14ac:dyDescent="0.2">
      <c r="A17" s="36"/>
    </row>
    <row r="18" spans="1:1" ht="24" x14ac:dyDescent="0.2">
      <c r="A18" s="168" t="s">
        <v>223</v>
      </c>
    </row>
    <row r="19" spans="1:1" ht="6" customHeight="1" x14ac:dyDescent="0.2">
      <c r="A19" s="36"/>
    </row>
    <row r="20" spans="1:1" ht="24" x14ac:dyDescent="0.2">
      <c r="A20" s="168" t="s">
        <v>224</v>
      </c>
    </row>
    <row r="21" spans="1:1" ht="6" customHeight="1" x14ac:dyDescent="0.2">
      <c r="A21" s="36"/>
    </row>
    <row r="22" spans="1:1" ht="36" x14ac:dyDescent="0.2">
      <c r="A22" s="168" t="s">
        <v>225</v>
      </c>
    </row>
    <row r="23" spans="1:1" ht="6" customHeight="1" x14ac:dyDescent="0.2">
      <c r="A23" s="41"/>
    </row>
    <row r="24" spans="1:1" ht="36" x14ac:dyDescent="0.2">
      <c r="A24" s="168" t="s">
        <v>226</v>
      </c>
    </row>
    <row r="25" spans="1:1" ht="6" customHeight="1" x14ac:dyDescent="0.2">
      <c r="A25" s="36"/>
    </row>
    <row r="26" spans="1:1" ht="24" x14ac:dyDescent="0.2">
      <c r="A26" s="34" t="s">
        <v>227</v>
      </c>
    </row>
    <row r="27" spans="1:1" ht="6" customHeight="1" x14ac:dyDescent="0.2">
      <c r="A27" s="36"/>
    </row>
    <row r="28" spans="1:1" ht="24" x14ac:dyDescent="0.2">
      <c r="A28" s="34" t="s">
        <v>228</v>
      </c>
    </row>
    <row r="29" spans="1:1" ht="6" customHeight="1" x14ac:dyDescent="0.2">
      <c r="A29" s="36"/>
    </row>
    <row r="30" spans="1:1" x14ac:dyDescent="0.2">
      <c r="A30" s="34" t="s">
        <v>229</v>
      </c>
    </row>
    <row r="31" spans="1:1" ht="6" customHeight="1" x14ac:dyDescent="0.2">
      <c r="A31" s="36"/>
    </row>
    <row r="32" spans="1:1" x14ac:dyDescent="0.2">
      <c r="A32" s="34" t="s">
        <v>230</v>
      </c>
    </row>
    <row r="33" spans="1:1" ht="72" x14ac:dyDescent="0.2">
      <c r="A33" s="38" t="s">
        <v>231</v>
      </c>
    </row>
    <row r="34" spans="1:1" ht="18.75" customHeight="1" x14ac:dyDescent="0.2">
      <c r="A34" s="41"/>
    </row>
    <row r="35" spans="1:1" ht="18.75" customHeight="1" x14ac:dyDescent="0.2">
      <c r="A35" s="41"/>
    </row>
    <row r="36" spans="1:1" ht="18.75" customHeight="1" x14ac:dyDescent="0.2">
      <c r="A36" s="36"/>
    </row>
    <row r="37" spans="1:1" ht="18.75" customHeight="1" x14ac:dyDescent="0.2">
      <c r="A37" s="36"/>
    </row>
    <row r="38" spans="1:1" ht="18.75" customHeight="1" x14ac:dyDescent="0.2">
      <c r="A38" s="41"/>
    </row>
    <row r="39" spans="1:1" ht="18.75" customHeight="1" x14ac:dyDescent="0.2">
      <c r="A39" s="36"/>
    </row>
    <row r="40" spans="1:1" ht="18.75" customHeight="1" x14ac:dyDescent="0.2">
      <c r="A40" s="36"/>
    </row>
    <row r="41" spans="1:1" ht="18.75" customHeight="1" x14ac:dyDescent="0.2">
      <c r="A41" s="36"/>
    </row>
    <row r="42" spans="1:1" ht="18.75" customHeight="1" x14ac:dyDescent="0.2">
      <c r="A42" s="36"/>
    </row>
    <row r="43" spans="1:1" ht="18.75" customHeight="1" x14ac:dyDescent="0.2">
      <c r="A43" s="36"/>
    </row>
    <row r="44" spans="1:1" ht="18.75" customHeight="1" x14ac:dyDescent="0.2">
      <c r="A44" s="36"/>
    </row>
    <row r="45" spans="1:1" ht="18.75" customHeight="1" x14ac:dyDescent="0.2">
      <c r="A45" s="36"/>
    </row>
    <row r="46" spans="1:1" ht="18.75" customHeight="1" x14ac:dyDescent="0.2">
      <c r="A46" s="36"/>
    </row>
    <row r="47" spans="1:1" ht="18.75" customHeight="1" x14ac:dyDescent="0.2">
      <c r="A47" s="36"/>
    </row>
    <row r="48" spans="1:1" ht="18.75" customHeight="1" x14ac:dyDescent="0.2">
      <c r="A48" s="36"/>
    </row>
    <row r="49" spans="1:1" ht="18.75" customHeight="1" x14ac:dyDescent="0.2">
      <c r="A49" s="36"/>
    </row>
    <row r="50" spans="1:1" ht="18.75" customHeight="1" x14ac:dyDescent="0.2">
      <c r="A50" s="36"/>
    </row>
    <row r="51" spans="1:1" ht="18.75" customHeight="1" x14ac:dyDescent="0.2">
      <c r="A51" s="36"/>
    </row>
    <row r="52" spans="1:1" ht="18.75" customHeight="1" x14ac:dyDescent="0.2">
      <c r="A52" s="36"/>
    </row>
    <row r="53" spans="1:1" ht="18.75" customHeight="1" x14ac:dyDescent="0.2">
      <c r="A53" s="36"/>
    </row>
    <row r="54" spans="1:1" ht="18.75" customHeight="1" x14ac:dyDescent="0.2">
      <c r="A54" s="36"/>
    </row>
    <row r="55" spans="1:1" ht="18.75" customHeight="1" x14ac:dyDescent="0.2">
      <c r="A55" s="36"/>
    </row>
    <row r="56" spans="1:1" ht="18.75" customHeight="1" x14ac:dyDescent="0.2">
      <c r="A56" s="36"/>
    </row>
    <row r="57" spans="1:1" ht="18.75" customHeight="1" x14ac:dyDescent="0.2">
      <c r="A57" s="36"/>
    </row>
    <row r="58" spans="1:1" ht="18.75" customHeight="1" x14ac:dyDescent="0.2">
      <c r="A58" s="36"/>
    </row>
    <row r="59" spans="1:1" ht="18.75" customHeight="1" x14ac:dyDescent="0.2">
      <c r="A59" s="36"/>
    </row>
    <row r="60" spans="1:1" ht="18.75" customHeight="1" x14ac:dyDescent="0.2">
      <c r="A60" s="36"/>
    </row>
    <row r="61" spans="1:1" ht="18.75" customHeight="1" x14ac:dyDescent="0.2">
      <c r="A61" s="36"/>
    </row>
    <row r="62" spans="1:1" ht="18.75" customHeight="1" x14ac:dyDescent="0.2">
      <c r="A62" s="36"/>
    </row>
    <row r="63" spans="1:1" ht="18.75" customHeight="1" x14ac:dyDescent="0.2">
      <c r="A63" s="36"/>
    </row>
    <row r="64" spans="1:1" ht="18.75" customHeight="1" x14ac:dyDescent="0.2">
      <c r="A64" s="36"/>
    </row>
    <row r="65" spans="1:1" ht="18.75" customHeight="1" x14ac:dyDescent="0.2">
      <c r="A65" s="36"/>
    </row>
    <row r="66" spans="1:1" ht="18.75" customHeight="1" x14ac:dyDescent="0.2">
      <c r="A66" s="36"/>
    </row>
    <row r="67" spans="1:1" ht="18.75" customHeight="1" x14ac:dyDescent="0.2">
      <c r="A67" s="36"/>
    </row>
    <row r="68" spans="1:1" ht="18.75" customHeight="1" x14ac:dyDescent="0.2">
      <c r="A68" s="36"/>
    </row>
    <row r="69" spans="1:1" ht="18.75" customHeight="1" x14ac:dyDescent="0.2">
      <c r="A69" s="36"/>
    </row>
    <row r="70" spans="1:1" ht="18.75" customHeight="1" x14ac:dyDescent="0.2">
      <c r="A70" s="36"/>
    </row>
    <row r="71" spans="1:1" ht="18.75" customHeight="1" x14ac:dyDescent="0.2">
      <c r="A71" s="36"/>
    </row>
    <row r="72" spans="1:1" ht="18.75" customHeight="1" x14ac:dyDescent="0.2">
      <c r="A72" s="36"/>
    </row>
    <row r="73" spans="1:1" ht="18.75" customHeight="1" x14ac:dyDescent="0.2">
      <c r="A73" s="36"/>
    </row>
    <row r="74" spans="1:1" ht="18.75" customHeight="1" x14ac:dyDescent="0.2">
      <c r="A74" s="36"/>
    </row>
    <row r="75" spans="1:1" ht="18.75" customHeight="1" x14ac:dyDescent="0.2">
      <c r="A75" s="36"/>
    </row>
    <row r="76" spans="1:1" ht="18.75" customHeight="1" x14ac:dyDescent="0.2">
      <c r="A76" s="36"/>
    </row>
    <row r="77" spans="1:1" ht="18.75" customHeight="1" x14ac:dyDescent="0.2">
      <c r="A77" s="36"/>
    </row>
    <row r="78" spans="1:1" ht="18.75" customHeight="1" x14ac:dyDescent="0.2">
      <c r="A78" s="36"/>
    </row>
    <row r="79" spans="1:1" ht="18.75" customHeight="1" x14ac:dyDescent="0.2">
      <c r="A79" s="36"/>
    </row>
    <row r="80" spans="1:1" ht="18.75" customHeight="1" x14ac:dyDescent="0.2">
      <c r="A80" s="36"/>
    </row>
    <row r="81" spans="1:1" ht="18.75" customHeight="1" x14ac:dyDescent="0.2">
      <c r="A81" s="36"/>
    </row>
    <row r="82" spans="1:1" ht="18.75" customHeight="1" x14ac:dyDescent="0.2">
      <c r="A82" s="36"/>
    </row>
    <row r="83" spans="1:1" ht="18.75" customHeight="1" x14ac:dyDescent="0.2">
      <c r="A83" s="36"/>
    </row>
    <row r="84" spans="1:1" ht="18.75" customHeight="1" x14ac:dyDescent="0.2">
      <c r="A84" s="36"/>
    </row>
    <row r="85" spans="1:1" ht="18.75" customHeight="1" x14ac:dyDescent="0.2">
      <c r="A85" s="36"/>
    </row>
    <row r="86" spans="1:1" ht="18.75" customHeight="1" x14ac:dyDescent="0.2">
      <c r="A86" s="36"/>
    </row>
    <row r="87" spans="1:1" ht="18.75" customHeight="1" x14ac:dyDescent="0.2">
      <c r="A87" s="36"/>
    </row>
    <row r="88" spans="1:1" ht="18.75" customHeight="1" x14ac:dyDescent="0.2"/>
  </sheetData>
  <pageMargins left="0.25" right="0.25" top="0.5" bottom="0.5" header="0.3" footer="0.3"/>
  <pageSetup scale="96"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104"/>
  <sheetViews>
    <sheetView workbookViewId="0">
      <selection activeCell="E7" sqref="E7"/>
    </sheetView>
  </sheetViews>
  <sheetFormatPr defaultColWidth="21.5" defaultRowHeight="12.75" x14ac:dyDescent="0.2"/>
  <cols>
    <col min="1" max="1" width="92.1640625" customWidth="1"/>
    <col min="2" max="2" width="2.6640625" customWidth="1"/>
    <col min="4" max="4" width="2.5" customWidth="1"/>
  </cols>
  <sheetData>
    <row r="1" spans="1:4" ht="26.25" customHeight="1" x14ac:dyDescent="0.4">
      <c r="A1" s="1"/>
      <c r="B1" s="2"/>
      <c r="C1" s="3"/>
      <c r="D1" s="2"/>
    </row>
    <row r="2" spans="1:4" ht="26.25" customHeight="1" x14ac:dyDescent="0.4">
      <c r="A2" s="4" t="s">
        <v>3</v>
      </c>
      <c r="B2" s="2"/>
      <c r="C2" s="3"/>
      <c r="D2" s="2"/>
    </row>
    <row r="3" spans="1:4" ht="18.75" customHeight="1" x14ac:dyDescent="0.25">
      <c r="A3" s="5"/>
      <c r="B3" s="2"/>
      <c r="C3" s="3"/>
      <c r="D3" s="2"/>
    </row>
    <row r="4" spans="1:4" ht="18.75" customHeight="1" x14ac:dyDescent="0.25">
      <c r="A4" s="5"/>
      <c r="B4" s="2"/>
      <c r="C4" s="3"/>
      <c r="D4" s="2"/>
    </row>
    <row r="5" spans="1:4" ht="18.75" customHeight="1" x14ac:dyDescent="0.25">
      <c r="A5" s="5"/>
      <c r="B5" s="2"/>
      <c r="C5" s="3"/>
      <c r="D5" s="2"/>
    </row>
    <row r="6" spans="1:4" ht="21.2" customHeight="1" x14ac:dyDescent="0.25">
      <c r="A6" s="6" t="s">
        <v>4</v>
      </c>
      <c r="B6" s="2"/>
      <c r="C6" s="7" t="s">
        <v>5</v>
      </c>
      <c r="D6" s="2"/>
    </row>
    <row r="7" spans="1:4" ht="7.5" customHeight="1" x14ac:dyDescent="0.25">
      <c r="A7" s="5"/>
      <c r="B7" s="2"/>
      <c r="C7" s="3"/>
      <c r="D7" s="2"/>
    </row>
    <row r="8" spans="1:4" ht="21.2" customHeight="1" x14ac:dyDescent="0.25">
      <c r="A8" s="8" t="s">
        <v>6</v>
      </c>
      <c r="B8" s="2"/>
      <c r="C8" s="9">
        <v>3</v>
      </c>
      <c r="D8" s="2"/>
    </row>
    <row r="9" spans="1:4" ht="21.2" customHeight="1" x14ac:dyDescent="0.25">
      <c r="A9" s="8" t="s">
        <v>7</v>
      </c>
      <c r="B9" s="2"/>
      <c r="C9" s="9">
        <v>4</v>
      </c>
      <c r="D9" s="2"/>
    </row>
    <row r="10" spans="1:4" ht="21.2" customHeight="1" x14ac:dyDescent="0.25">
      <c r="A10" s="8" t="s">
        <v>8</v>
      </c>
      <c r="B10" s="2"/>
      <c r="C10" s="160" t="s">
        <v>289</v>
      </c>
      <c r="D10" s="2"/>
    </row>
    <row r="11" spans="1:4" ht="21.2" customHeight="1" x14ac:dyDescent="0.25">
      <c r="A11" s="8" t="s">
        <v>9</v>
      </c>
      <c r="B11" s="2"/>
      <c r="C11" s="9">
        <v>7</v>
      </c>
      <c r="D11" s="2"/>
    </row>
    <row r="12" spans="1:4" ht="41.25" customHeight="1" x14ac:dyDescent="0.25">
      <c r="A12" s="8" t="s">
        <v>10</v>
      </c>
      <c r="B12" s="2"/>
      <c r="C12" s="9">
        <v>8</v>
      </c>
      <c r="D12" s="2"/>
    </row>
    <row r="13" spans="1:4" ht="21.2" customHeight="1" x14ac:dyDescent="0.25">
      <c r="A13" s="8" t="s">
        <v>11</v>
      </c>
      <c r="B13" s="2"/>
      <c r="C13" s="9">
        <v>9</v>
      </c>
      <c r="D13" s="2"/>
    </row>
    <row r="14" spans="1:4" ht="18.75" customHeight="1" x14ac:dyDescent="0.25">
      <c r="A14" s="5"/>
      <c r="B14" s="2"/>
      <c r="C14" s="3"/>
      <c r="D14" s="2"/>
    </row>
    <row r="15" spans="1:4" ht="21.2" customHeight="1" x14ac:dyDescent="0.25">
      <c r="A15" s="6" t="s">
        <v>12</v>
      </c>
      <c r="B15" s="2"/>
      <c r="C15" s="3"/>
      <c r="D15" s="2"/>
    </row>
    <row r="16" spans="1:4" ht="7.5" customHeight="1" x14ac:dyDescent="0.25">
      <c r="A16" s="5"/>
      <c r="B16" s="2"/>
      <c r="C16" s="3"/>
      <c r="D16" s="2"/>
    </row>
    <row r="17" spans="1:4" ht="21.2" customHeight="1" x14ac:dyDescent="0.25">
      <c r="A17" s="8" t="s">
        <v>13</v>
      </c>
      <c r="B17" s="2"/>
      <c r="C17" s="9">
        <v>10</v>
      </c>
      <c r="D17" s="2"/>
    </row>
    <row r="18" spans="1:4" ht="21.2" customHeight="1" x14ac:dyDescent="0.25">
      <c r="A18" s="8" t="s">
        <v>14</v>
      </c>
      <c r="B18" s="2"/>
      <c r="C18" s="9">
        <v>11</v>
      </c>
      <c r="D18" s="2"/>
    </row>
    <row r="19" spans="1:4" ht="21.2" customHeight="1" x14ac:dyDescent="0.25">
      <c r="A19" s="8" t="s">
        <v>15</v>
      </c>
      <c r="B19" s="2"/>
      <c r="C19" s="9">
        <v>12</v>
      </c>
      <c r="D19" s="2"/>
    </row>
    <row r="20" spans="1:4" ht="21.2" customHeight="1" x14ac:dyDescent="0.25">
      <c r="A20" s="8" t="s">
        <v>16</v>
      </c>
      <c r="B20" s="2"/>
      <c r="C20" s="9">
        <v>13</v>
      </c>
      <c r="D20" s="2"/>
    </row>
    <row r="21" spans="1:4" ht="18.75" customHeight="1" x14ac:dyDescent="0.25">
      <c r="A21" s="5"/>
      <c r="B21" s="2"/>
      <c r="C21" s="3"/>
      <c r="D21" s="2"/>
    </row>
    <row r="22" spans="1:4" ht="18.75" customHeight="1" x14ac:dyDescent="0.25">
      <c r="A22" s="5"/>
      <c r="B22" s="2"/>
      <c r="C22" s="3"/>
      <c r="D22" s="2"/>
    </row>
    <row r="23" spans="1:4" ht="21.2" customHeight="1" x14ac:dyDescent="0.25">
      <c r="A23" s="8" t="s">
        <v>17</v>
      </c>
      <c r="B23" s="2"/>
      <c r="C23" s="9">
        <v>14</v>
      </c>
      <c r="D23" s="2"/>
    </row>
    <row r="24" spans="1:4" ht="21.2" customHeight="1" x14ac:dyDescent="0.25">
      <c r="A24" s="8" t="s">
        <v>18</v>
      </c>
      <c r="B24" s="2"/>
      <c r="C24" s="9">
        <v>15</v>
      </c>
      <c r="D24" s="2"/>
    </row>
    <row r="25" spans="1:4" ht="21.2" customHeight="1" x14ac:dyDescent="0.25">
      <c r="A25" s="8" t="s">
        <v>19</v>
      </c>
      <c r="B25" s="2"/>
      <c r="C25" s="9">
        <v>16</v>
      </c>
      <c r="D25" s="2"/>
    </row>
    <row r="26" spans="1:4" ht="18.75" customHeight="1" x14ac:dyDescent="0.25">
      <c r="A26" s="5"/>
      <c r="B26" s="2"/>
      <c r="C26" s="3"/>
      <c r="D26" s="2"/>
    </row>
    <row r="27" spans="1:4" ht="18.75" customHeight="1" x14ac:dyDescent="0.25">
      <c r="A27" s="5"/>
      <c r="B27" s="2"/>
      <c r="C27" s="3"/>
      <c r="D27" s="2"/>
    </row>
    <row r="28" spans="1:4" ht="18.75" customHeight="1" x14ac:dyDescent="0.25">
      <c r="A28" s="5"/>
      <c r="B28" s="2"/>
      <c r="C28" s="3"/>
      <c r="D28" s="2"/>
    </row>
    <row r="29" spans="1:4" ht="18.75" customHeight="1" x14ac:dyDescent="0.25">
      <c r="A29" s="5"/>
      <c r="B29" s="2"/>
      <c r="C29" s="3"/>
      <c r="D29" s="2"/>
    </row>
    <row r="30" spans="1:4" ht="18.75" customHeight="1" x14ac:dyDescent="0.25">
      <c r="A30" s="5"/>
      <c r="B30" s="2"/>
      <c r="C30" s="3"/>
      <c r="D30" s="2"/>
    </row>
    <row r="31" spans="1:4" ht="18.75" customHeight="1" x14ac:dyDescent="0.25">
      <c r="A31" s="5"/>
      <c r="B31" s="2"/>
      <c r="C31" s="3"/>
      <c r="D31" s="2"/>
    </row>
    <row r="32" spans="1:4" ht="18.75" customHeight="1" x14ac:dyDescent="0.25">
      <c r="A32" s="5"/>
      <c r="B32" s="2"/>
      <c r="C32" s="3"/>
      <c r="D32" s="2"/>
    </row>
    <row r="33" spans="1:4" ht="18.75" customHeight="1" x14ac:dyDescent="0.25">
      <c r="A33" s="5"/>
      <c r="B33" s="2"/>
      <c r="C33" s="3"/>
      <c r="D33" s="2"/>
    </row>
    <row r="34" spans="1:4" ht="18.75" customHeight="1" x14ac:dyDescent="0.25">
      <c r="A34" s="5"/>
      <c r="B34" s="2"/>
      <c r="C34" s="3"/>
      <c r="D34" s="2"/>
    </row>
    <row r="35" spans="1:4" ht="18.75" customHeight="1" x14ac:dyDescent="0.25">
      <c r="A35" s="5"/>
      <c r="B35" s="2"/>
      <c r="C35" s="3"/>
      <c r="D35" s="2"/>
    </row>
    <row r="36" spans="1:4" ht="18.75" customHeight="1" x14ac:dyDescent="0.25">
      <c r="A36" s="5"/>
      <c r="B36" s="2"/>
      <c r="C36" s="3"/>
      <c r="D36" s="2"/>
    </row>
    <row r="37" spans="1:4" ht="18.75" customHeight="1" x14ac:dyDescent="0.25">
      <c r="A37" s="5"/>
      <c r="B37" s="2"/>
      <c r="C37" s="3"/>
      <c r="D37" s="2"/>
    </row>
    <row r="38" spans="1:4" ht="18.75" customHeight="1" x14ac:dyDescent="0.25">
      <c r="A38" s="5"/>
      <c r="B38" s="2"/>
      <c r="C38" s="3"/>
      <c r="D38" s="2"/>
    </row>
    <row r="39" spans="1:4" ht="18.75" customHeight="1" x14ac:dyDescent="0.25">
      <c r="A39" s="5"/>
      <c r="B39" s="2"/>
      <c r="C39" s="3"/>
      <c r="D39" s="2"/>
    </row>
    <row r="40" spans="1:4" ht="18.75" customHeight="1" x14ac:dyDescent="0.25">
      <c r="A40" s="5"/>
      <c r="B40" s="2"/>
      <c r="C40" s="3"/>
      <c r="D40" s="2"/>
    </row>
    <row r="41" spans="1:4" ht="18.75" customHeight="1" x14ac:dyDescent="0.25">
      <c r="A41" s="5"/>
      <c r="B41" s="2"/>
      <c r="C41" s="3"/>
      <c r="D41" s="2"/>
    </row>
    <row r="42" spans="1:4" ht="18.75" customHeight="1" x14ac:dyDescent="0.25">
      <c r="A42" s="5"/>
      <c r="B42" s="2"/>
      <c r="C42" s="3"/>
      <c r="D42" s="2"/>
    </row>
    <row r="43" spans="1:4" ht="18.75" customHeight="1" x14ac:dyDescent="0.25">
      <c r="A43" s="5"/>
      <c r="B43" s="2"/>
      <c r="C43" s="3"/>
      <c r="D43" s="2"/>
    </row>
    <row r="44" spans="1:4" ht="18.75" customHeight="1" x14ac:dyDescent="0.25">
      <c r="A44" s="5"/>
      <c r="B44" s="2"/>
      <c r="C44" s="3"/>
      <c r="D44" s="2"/>
    </row>
    <row r="45" spans="1:4" ht="18.75" customHeight="1" x14ac:dyDescent="0.25">
      <c r="A45" s="5"/>
      <c r="B45" s="2"/>
      <c r="C45" s="3"/>
      <c r="D45" s="2"/>
    </row>
    <row r="46" spans="1:4" ht="18.75" customHeight="1" x14ac:dyDescent="0.25">
      <c r="A46" s="5"/>
      <c r="B46" s="2"/>
      <c r="C46" s="3"/>
      <c r="D46" s="2"/>
    </row>
    <row r="47" spans="1:4" ht="18.75" customHeight="1" x14ac:dyDescent="0.25">
      <c r="A47" s="5"/>
      <c r="B47" s="2"/>
      <c r="C47" s="3"/>
      <c r="D47" s="2"/>
    </row>
    <row r="48" spans="1:4" ht="18.75" customHeight="1" x14ac:dyDescent="0.25">
      <c r="A48" s="5"/>
      <c r="B48" s="2"/>
      <c r="C48" s="3"/>
      <c r="D48" s="2"/>
    </row>
    <row r="49" spans="1:4" ht="18.75" customHeight="1" x14ac:dyDescent="0.25">
      <c r="A49" s="5"/>
      <c r="B49" s="2"/>
      <c r="C49" s="3"/>
      <c r="D49" s="2"/>
    </row>
    <row r="50" spans="1:4" ht="18.75" customHeight="1" x14ac:dyDescent="0.25">
      <c r="A50" s="5"/>
      <c r="B50" s="2"/>
      <c r="C50" s="3"/>
      <c r="D50" s="2"/>
    </row>
    <row r="51" spans="1:4" ht="18.75" customHeight="1" x14ac:dyDescent="0.25">
      <c r="A51" s="5"/>
      <c r="B51" s="2"/>
      <c r="C51" s="3"/>
      <c r="D51" s="2"/>
    </row>
    <row r="52" spans="1:4" ht="18.75" customHeight="1" x14ac:dyDescent="0.25">
      <c r="A52" s="5"/>
      <c r="B52" s="2"/>
      <c r="C52" s="3"/>
      <c r="D52" s="2"/>
    </row>
    <row r="53" spans="1:4" ht="18.75" customHeight="1" x14ac:dyDescent="0.25">
      <c r="A53" s="5"/>
      <c r="B53" s="2"/>
      <c r="C53" s="3"/>
      <c r="D53" s="2"/>
    </row>
    <row r="54" spans="1:4" ht="18.75" customHeight="1" x14ac:dyDescent="0.25">
      <c r="A54" s="5"/>
      <c r="B54" s="2"/>
      <c r="C54" s="3"/>
      <c r="D54" s="2"/>
    </row>
    <row r="55" spans="1:4" ht="18.75" customHeight="1" x14ac:dyDescent="0.25">
      <c r="A55" s="5"/>
      <c r="B55" s="2"/>
      <c r="C55" s="3"/>
      <c r="D55" s="2"/>
    </row>
    <row r="56" spans="1:4" ht="18.75" customHeight="1" x14ac:dyDescent="0.25">
      <c r="A56" s="5"/>
      <c r="B56" s="2"/>
      <c r="C56" s="3"/>
      <c r="D56" s="2"/>
    </row>
    <row r="57" spans="1:4" ht="18.75" customHeight="1" x14ac:dyDescent="0.25">
      <c r="A57" s="5"/>
      <c r="B57" s="2"/>
      <c r="C57" s="3"/>
      <c r="D57" s="2"/>
    </row>
    <row r="58" spans="1:4" ht="18.75" customHeight="1" x14ac:dyDescent="0.25">
      <c r="A58" s="5"/>
      <c r="B58" s="2"/>
      <c r="C58" s="3"/>
      <c r="D58" s="2"/>
    </row>
    <row r="59" spans="1:4" ht="18.75" customHeight="1" x14ac:dyDescent="0.25">
      <c r="A59" s="5"/>
      <c r="B59" s="2"/>
      <c r="C59" s="3"/>
      <c r="D59" s="2"/>
    </row>
    <row r="60" spans="1:4" ht="18.75" customHeight="1" x14ac:dyDescent="0.25">
      <c r="A60" s="5"/>
      <c r="B60" s="2"/>
      <c r="C60" s="3"/>
      <c r="D60" s="2"/>
    </row>
    <row r="61" spans="1:4" ht="18.75" customHeight="1" x14ac:dyDescent="0.25">
      <c r="A61" s="5"/>
      <c r="B61" s="2"/>
      <c r="C61" s="3"/>
      <c r="D61" s="2"/>
    </row>
    <row r="62" spans="1:4" ht="18.75" customHeight="1" x14ac:dyDescent="0.25">
      <c r="A62" s="5"/>
      <c r="B62" s="2"/>
      <c r="C62" s="3"/>
      <c r="D62" s="2"/>
    </row>
    <row r="63" spans="1:4" ht="18.75" customHeight="1" x14ac:dyDescent="0.25">
      <c r="A63" s="5"/>
      <c r="B63" s="2"/>
      <c r="C63" s="3"/>
      <c r="D63" s="2"/>
    </row>
    <row r="64" spans="1:4" ht="18.75" customHeight="1" x14ac:dyDescent="0.25">
      <c r="A64" s="5"/>
      <c r="B64" s="2"/>
      <c r="C64" s="3"/>
      <c r="D64" s="2"/>
    </row>
    <row r="65" spans="1:4" ht="18.75" customHeight="1" x14ac:dyDescent="0.25">
      <c r="A65" s="5"/>
      <c r="B65" s="2"/>
      <c r="C65" s="3"/>
      <c r="D65" s="2"/>
    </row>
    <row r="66" spans="1:4" ht="18.75" customHeight="1" x14ac:dyDescent="0.25">
      <c r="A66" s="5"/>
      <c r="B66" s="2"/>
      <c r="C66" s="3"/>
      <c r="D66" s="2"/>
    </row>
    <row r="67" spans="1:4" ht="18.75" customHeight="1" x14ac:dyDescent="0.25">
      <c r="A67" s="5"/>
      <c r="B67" s="2"/>
      <c r="C67" s="3"/>
      <c r="D67" s="2"/>
    </row>
    <row r="68" spans="1:4" ht="18.75" customHeight="1" x14ac:dyDescent="0.25">
      <c r="A68" s="5"/>
      <c r="B68" s="2"/>
      <c r="C68" s="3"/>
      <c r="D68" s="2"/>
    </row>
    <row r="69" spans="1:4" ht="18.75" customHeight="1" x14ac:dyDescent="0.25">
      <c r="A69" s="5"/>
      <c r="B69" s="2"/>
      <c r="C69" s="3"/>
      <c r="D69" s="2"/>
    </row>
    <row r="70" spans="1:4" ht="18.75" customHeight="1" x14ac:dyDescent="0.25">
      <c r="A70" s="5"/>
      <c r="B70" s="2"/>
      <c r="C70" s="3"/>
      <c r="D70" s="2"/>
    </row>
    <row r="71" spans="1:4" ht="18.75" customHeight="1" x14ac:dyDescent="0.25">
      <c r="A71" s="5"/>
      <c r="B71" s="2"/>
      <c r="C71" s="3"/>
      <c r="D71" s="2"/>
    </row>
    <row r="72" spans="1:4" ht="18.75" customHeight="1" x14ac:dyDescent="0.25">
      <c r="A72" s="5"/>
      <c r="B72" s="2"/>
      <c r="C72" s="3"/>
      <c r="D72" s="2"/>
    </row>
    <row r="73" spans="1:4" ht="18.75" customHeight="1" x14ac:dyDescent="0.25">
      <c r="A73" s="5"/>
      <c r="B73" s="2"/>
      <c r="C73" s="3"/>
      <c r="D73" s="2"/>
    </row>
    <row r="74" spans="1:4" ht="18.75" customHeight="1" x14ac:dyDescent="0.25">
      <c r="A74" s="5"/>
      <c r="B74" s="2"/>
      <c r="C74" s="3"/>
      <c r="D74" s="2"/>
    </row>
    <row r="75" spans="1:4" ht="18.75" customHeight="1" x14ac:dyDescent="0.25">
      <c r="A75" s="5"/>
      <c r="B75" s="2"/>
      <c r="C75" s="3"/>
      <c r="D75" s="2"/>
    </row>
    <row r="76" spans="1:4" ht="18.75" customHeight="1" x14ac:dyDescent="0.25">
      <c r="A76" s="5"/>
      <c r="B76" s="2"/>
      <c r="C76" s="3"/>
      <c r="D76" s="2"/>
    </row>
    <row r="77" spans="1:4" ht="18.75" customHeight="1" x14ac:dyDescent="0.25">
      <c r="A77" s="5"/>
      <c r="B77" s="2"/>
      <c r="C77" s="3"/>
      <c r="D77" s="2"/>
    </row>
    <row r="78" spans="1:4" ht="18.75" customHeight="1" x14ac:dyDescent="0.25">
      <c r="A78" s="5"/>
      <c r="B78" s="2"/>
      <c r="C78" s="3"/>
      <c r="D78" s="2"/>
    </row>
    <row r="79" spans="1:4" ht="18.75" customHeight="1" x14ac:dyDescent="0.25">
      <c r="A79" s="5"/>
      <c r="B79" s="2"/>
      <c r="C79" s="3"/>
      <c r="D79" s="2"/>
    </row>
    <row r="80" spans="1:4" ht="18.75" customHeight="1" x14ac:dyDescent="0.25">
      <c r="A80" s="5"/>
      <c r="B80" s="2"/>
      <c r="C80" s="3"/>
      <c r="D80" s="2"/>
    </row>
    <row r="81" spans="1:4" ht="18.75" customHeight="1" x14ac:dyDescent="0.25">
      <c r="A81" s="5"/>
      <c r="B81" s="2"/>
      <c r="C81" s="3"/>
      <c r="D81" s="2"/>
    </row>
    <row r="82" spans="1:4" ht="18.75" customHeight="1" x14ac:dyDescent="0.25">
      <c r="A82" s="5"/>
      <c r="B82" s="2"/>
      <c r="C82" s="3"/>
      <c r="D82" s="2"/>
    </row>
    <row r="83" spans="1:4" ht="18.75" customHeight="1" x14ac:dyDescent="0.25">
      <c r="A83" s="5"/>
      <c r="B83" s="2"/>
      <c r="C83" s="3"/>
      <c r="D83" s="2"/>
    </row>
    <row r="84" spans="1:4" ht="18.75" customHeight="1" x14ac:dyDescent="0.25">
      <c r="A84" s="5"/>
      <c r="B84" s="2"/>
      <c r="C84" s="3"/>
      <c r="D84" s="2"/>
    </row>
    <row r="85" spans="1:4" ht="18.75" customHeight="1" x14ac:dyDescent="0.25">
      <c r="A85" s="5"/>
      <c r="B85" s="2"/>
      <c r="C85" s="3"/>
      <c r="D85" s="2"/>
    </row>
    <row r="86" spans="1:4" ht="18.75" customHeight="1" x14ac:dyDescent="0.25">
      <c r="A86" s="5"/>
      <c r="B86" s="2"/>
      <c r="C86" s="3"/>
      <c r="D86" s="2"/>
    </row>
    <row r="87" spans="1:4" ht="18.75" customHeight="1" x14ac:dyDescent="0.25">
      <c r="A87" s="5"/>
      <c r="B87" s="2"/>
      <c r="C87" s="3"/>
      <c r="D87" s="2"/>
    </row>
    <row r="88" spans="1:4" ht="18.75" customHeight="1" x14ac:dyDescent="0.25">
      <c r="A88" s="5"/>
      <c r="B88" s="2"/>
      <c r="C88" s="3"/>
      <c r="D88" s="2"/>
    </row>
    <row r="89" spans="1:4" ht="18.75" customHeight="1" x14ac:dyDescent="0.25">
      <c r="A89" s="5"/>
      <c r="B89" s="2"/>
      <c r="C89" s="3"/>
      <c r="D89" s="2"/>
    </row>
    <row r="90" spans="1:4" ht="18.75" customHeight="1" x14ac:dyDescent="0.25">
      <c r="A90" s="5"/>
      <c r="B90" s="2"/>
      <c r="C90" s="3"/>
      <c r="D90" s="2"/>
    </row>
    <row r="91" spans="1:4" ht="18.75" customHeight="1" x14ac:dyDescent="0.25">
      <c r="A91" s="5"/>
      <c r="B91" s="2"/>
      <c r="C91" s="3"/>
      <c r="D91" s="2"/>
    </row>
    <row r="92" spans="1:4" ht="18.75" customHeight="1" x14ac:dyDescent="0.25">
      <c r="A92" s="5"/>
      <c r="B92" s="2"/>
      <c r="C92" s="3"/>
      <c r="D92" s="2"/>
    </row>
    <row r="93" spans="1:4" ht="18.75" customHeight="1" x14ac:dyDescent="0.25">
      <c r="A93" s="5"/>
      <c r="B93" s="2"/>
      <c r="C93" s="3"/>
      <c r="D93" s="2"/>
    </row>
    <row r="94" spans="1:4" ht="18.75" customHeight="1" x14ac:dyDescent="0.25">
      <c r="A94" s="5"/>
      <c r="B94" s="2"/>
      <c r="C94" s="3"/>
      <c r="D94" s="2"/>
    </row>
    <row r="95" spans="1:4" ht="18.75" customHeight="1" x14ac:dyDescent="0.25">
      <c r="A95" s="5"/>
      <c r="B95" s="2"/>
      <c r="C95" s="3"/>
      <c r="D95" s="2"/>
    </row>
    <row r="96" spans="1:4" ht="18.75" customHeight="1" x14ac:dyDescent="0.25">
      <c r="A96" s="5"/>
      <c r="B96" s="2"/>
      <c r="C96" s="3"/>
      <c r="D96" s="2"/>
    </row>
    <row r="97" spans="1:4" ht="18.75" customHeight="1" x14ac:dyDescent="0.25">
      <c r="A97" s="5"/>
      <c r="B97" s="2"/>
      <c r="C97" s="3"/>
      <c r="D97" s="2"/>
    </row>
    <row r="98" spans="1:4" ht="18.75" customHeight="1" x14ac:dyDescent="0.25">
      <c r="A98" s="5"/>
      <c r="B98" s="2"/>
      <c r="C98" s="3"/>
      <c r="D98" s="2"/>
    </row>
    <row r="99" spans="1:4" ht="18.75" customHeight="1" x14ac:dyDescent="0.25">
      <c r="A99" s="5"/>
      <c r="B99" s="2"/>
      <c r="C99" s="3"/>
      <c r="D99" s="2"/>
    </row>
    <row r="100" spans="1:4" ht="18.75" customHeight="1" x14ac:dyDescent="0.25">
      <c r="A100" s="5"/>
      <c r="B100" s="2"/>
      <c r="C100" s="3"/>
      <c r="D100" s="2"/>
    </row>
    <row r="101" spans="1:4" ht="18.75" customHeight="1" x14ac:dyDescent="0.25">
      <c r="A101" s="5"/>
      <c r="B101" s="2"/>
      <c r="C101" s="3"/>
      <c r="D101" s="2"/>
    </row>
    <row r="102" spans="1:4" ht="18.75" customHeight="1" x14ac:dyDescent="0.25">
      <c r="A102" s="5"/>
      <c r="B102" s="2"/>
      <c r="C102" s="3"/>
      <c r="D102" s="2"/>
    </row>
    <row r="103" spans="1:4" ht="18.75" customHeight="1" x14ac:dyDescent="0.25">
      <c r="A103" s="5"/>
      <c r="B103" s="2"/>
      <c r="C103" s="3"/>
      <c r="D103" s="2"/>
    </row>
    <row r="104" spans="1:4" ht="18.75" customHeight="1" x14ac:dyDescent="0.25">
      <c r="A104" s="5"/>
      <c r="B104" s="2"/>
      <c r="C104" s="3"/>
      <c r="D104" s="2"/>
    </row>
  </sheetData>
  <pageMargins left="0.25" right="0.25" top="0.5" bottom="0.5" header="0.3" footer="0.3"/>
  <pageSetup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Z77"/>
  <sheetViews>
    <sheetView topLeftCell="A19" workbookViewId="0">
      <selection activeCell="E7" sqref="E7"/>
    </sheetView>
  </sheetViews>
  <sheetFormatPr defaultColWidth="21.5" defaultRowHeight="12.75" x14ac:dyDescent="0.2"/>
  <cols>
    <col min="1" max="1" width="70" style="12" customWidth="1"/>
    <col min="2" max="2" width="0.6640625" style="12" customWidth="1"/>
    <col min="3" max="3" width="10.6640625" style="12" customWidth="1"/>
    <col min="4" max="4" width="0.6640625" style="12" customWidth="1"/>
    <col min="5" max="5" width="10.6640625" style="12" customWidth="1"/>
    <col min="6" max="6" width="0.6640625" style="12" customWidth="1"/>
    <col min="7" max="7" width="10.6640625" style="12" customWidth="1"/>
    <col min="8" max="8" width="0.6640625" style="12" customWidth="1"/>
    <col min="9" max="9" width="10.6640625" style="12" customWidth="1"/>
    <col min="10" max="10" width="0.6640625" style="12" customWidth="1"/>
    <col min="11" max="11" width="10.6640625" style="12" customWidth="1"/>
    <col min="12" max="12" width="0.6640625" style="12" customWidth="1"/>
    <col min="13" max="13" width="10.6640625" style="12" customWidth="1"/>
    <col min="14" max="14" width="0.6640625" style="12" customWidth="1"/>
    <col min="15" max="15" width="10.6640625" style="12" customWidth="1"/>
    <col min="16" max="16" width="0.6640625" style="12" customWidth="1"/>
    <col min="17" max="17" width="10.6640625" style="12" customWidth="1"/>
    <col min="18" max="18" width="0.6640625" style="12" customWidth="1"/>
    <col min="19" max="19" width="10.6640625" style="12" customWidth="1"/>
    <col min="20" max="20" width="0.6640625" style="12" hidden="1" customWidth="1"/>
    <col min="21" max="21" width="9.33203125" style="12" hidden="1" customWidth="1"/>
    <col min="22" max="22" width="0.6640625" style="12" hidden="1" customWidth="1"/>
    <col min="23" max="23" width="9.33203125" style="12" hidden="1" customWidth="1"/>
    <col min="24" max="24" width="0.6640625" style="12" hidden="1" customWidth="1"/>
    <col min="25" max="25" width="9.33203125" style="12" hidden="1" customWidth="1"/>
    <col min="26" max="26" width="3.33203125" style="12" customWidth="1"/>
    <col min="27" max="27" width="9.33203125" style="12" customWidth="1"/>
    <col min="28" max="28" width="0.6640625" style="12" customWidth="1"/>
    <col min="29" max="29" width="9.33203125" style="12" customWidth="1"/>
    <col min="30" max="30" width="0.6640625" style="12" customWidth="1"/>
    <col min="31" max="31" width="8.83203125" style="12" customWidth="1"/>
    <col min="32" max="32" width="1" style="12" customWidth="1"/>
    <col min="33" max="33" width="6.33203125" style="12" customWidth="1"/>
    <col min="34" max="34" width="3.33203125" style="12" customWidth="1"/>
    <col min="35" max="16384" width="21.5" style="12"/>
  </cols>
  <sheetData>
    <row r="1" spans="1:26" s="44" customFormat="1" ht="12.6" customHeight="1" x14ac:dyDescent="0.2">
      <c r="A1" s="34" t="s">
        <v>20</v>
      </c>
      <c r="B1" s="37"/>
      <c r="C1" s="37"/>
      <c r="D1" s="37"/>
      <c r="E1" s="37"/>
      <c r="F1" s="37"/>
      <c r="G1" s="37"/>
      <c r="H1" s="37"/>
      <c r="I1" s="37"/>
      <c r="J1" s="37"/>
      <c r="K1" s="37"/>
      <c r="L1" s="37"/>
      <c r="M1" s="37"/>
      <c r="N1" s="37"/>
      <c r="O1" s="37"/>
      <c r="P1" s="37"/>
      <c r="Q1" s="37"/>
      <c r="R1" s="37"/>
      <c r="S1" s="37"/>
      <c r="T1" s="48"/>
      <c r="U1" s="48"/>
      <c r="V1" s="48"/>
      <c r="W1" s="48"/>
      <c r="X1" s="48"/>
      <c r="Y1" s="48"/>
      <c r="Z1" s="48"/>
    </row>
    <row r="2" spans="1:26" s="44" customFormat="1" ht="12.6" customHeight="1" x14ac:dyDescent="0.2">
      <c r="A2" s="34" t="s">
        <v>21</v>
      </c>
      <c r="B2" s="37"/>
      <c r="C2" s="37"/>
      <c r="D2" s="37"/>
      <c r="E2" s="37"/>
      <c r="F2" s="37"/>
      <c r="G2" s="37"/>
      <c r="H2" s="37"/>
      <c r="I2" s="37"/>
      <c r="J2" s="37"/>
      <c r="K2" s="37"/>
      <c r="L2" s="37"/>
      <c r="M2" s="37"/>
      <c r="N2" s="37"/>
      <c r="O2" s="37"/>
      <c r="P2" s="37"/>
      <c r="Q2" s="37"/>
      <c r="R2" s="37"/>
      <c r="S2" s="37"/>
      <c r="T2" s="48"/>
      <c r="U2" s="48"/>
      <c r="V2" s="48"/>
      <c r="W2" s="48"/>
      <c r="X2" s="48"/>
      <c r="Y2" s="48"/>
      <c r="Z2" s="48"/>
    </row>
    <row r="3" spans="1:26" s="44" customFormat="1" ht="12.6" customHeight="1" x14ac:dyDescent="0.2">
      <c r="A3" s="37"/>
      <c r="B3" s="37"/>
      <c r="C3" s="260">
        <v>2014</v>
      </c>
      <c r="D3" s="261"/>
      <c r="E3" s="261"/>
      <c r="F3" s="261"/>
      <c r="G3" s="261"/>
      <c r="H3" s="261"/>
      <c r="I3" s="261"/>
      <c r="J3" s="37"/>
      <c r="K3" s="260">
        <v>2015</v>
      </c>
      <c r="L3" s="261"/>
      <c r="M3" s="261"/>
      <c r="N3" s="261"/>
      <c r="O3" s="261"/>
      <c r="P3" s="261"/>
      <c r="Q3" s="261"/>
      <c r="R3" s="37"/>
      <c r="S3" s="69">
        <v>2016</v>
      </c>
      <c r="T3" s="63"/>
      <c r="U3" s="63"/>
      <c r="V3" s="63"/>
      <c r="W3" s="63"/>
      <c r="X3" s="64"/>
      <c r="Y3" s="64"/>
    </row>
    <row r="4" spans="1:26" s="44" customFormat="1" ht="12.6" customHeight="1" x14ac:dyDescent="0.2">
      <c r="A4" s="70" t="s">
        <v>22</v>
      </c>
      <c r="B4" s="37"/>
      <c r="C4" s="71" t="s">
        <v>23</v>
      </c>
      <c r="D4" s="72"/>
      <c r="E4" s="71" t="s">
        <v>24</v>
      </c>
      <c r="F4" s="72"/>
      <c r="G4" s="71" t="s">
        <v>25</v>
      </c>
      <c r="H4" s="72"/>
      <c r="I4" s="71" t="s">
        <v>26</v>
      </c>
      <c r="J4" s="72"/>
      <c r="K4" s="71" t="s">
        <v>23</v>
      </c>
      <c r="L4" s="72"/>
      <c r="M4" s="71" t="s">
        <v>24</v>
      </c>
      <c r="N4" s="72"/>
      <c r="O4" s="71" t="s">
        <v>25</v>
      </c>
      <c r="P4" s="72"/>
      <c r="Q4" s="73" t="s">
        <v>26</v>
      </c>
      <c r="R4" s="72"/>
      <c r="S4" s="73" t="s">
        <v>23</v>
      </c>
      <c r="T4" s="67"/>
      <c r="U4" s="68" t="s">
        <v>24</v>
      </c>
      <c r="V4" s="67"/>
      <c r="W4" s="66" t="s">
        <v>25</v>
      </c>
      <c r="X4" s="67"/>
      <c r="Y4" s="66" t="s">
        <v>26</v>
      </c>
      <c r="Z4" s="67"/>
    </row>
    <row r="5" spans="1:26" ht="12.6" customHeight="1" x14ac:dyDescent="0.2">
      <c r="A5" s="38" t="s">
        <v>27</v>
      </c>
      <c r="B5" s="36"/>
      <c r="C5" s="36"/>
      <c r="D5" s="36"/>
      <c r="E5" s="36"/>
      <c r="F5" s="36"/>
      <c r="G5" s="36"/>
      <c r="H5" s="36"/>
      <c r="I5" s="36"/>
      <c r="J5" s="36"/>
      <c r="K5" s="36"/>
      <c r="L5" s="36"/>
      <c r="M5" s="36"/>
      <c r="N5" s="36"/>
      <c r="O5" s="36"/>
      <c r="P5" s="36"/>
      <c r="Q5" s="36"/>
      <c r="R5" s="36"/>
      <c r="S5" s="36"/>
      <c r="T5" s="11"/>
      <c r="U5" s="11"/>
      <c r="V5" s="11"/>
      <c r="W5" s="11"/>
      <c r="X5" s="11"/>
      <c r="Y5" s="11"/>
      <c r="Z5" s="11"/>
    </row>
    <row r="6" spans="1:26" ht="12.6" customHeight="1" x14ac:dyDescent="0.2">
      <c r="A6" s="40" t="s">
        <v>28</v>
      </c>
      <c r="B6" s="36"/>
      <c r="C6" s="74"/>
      <c r="D6" s="74"/>
      <c r="E6" s="74"/>
      <c r="F6" s="74"/>
      <c r="G6" s="74"/>
      <c r="H6" s="74"/>
      <c r="I6" s="74"/>
      <c r="J6" s="74"/>
      <c r="K6" s="74"/>
      <c r="L6" s="74"/>
      <c r="M6" s="74"/>
      <c r="N6" s="74"/>
      <c r="O6" s="74"/>
      <c r="P6" s="74"/>
      <c r="Q6" s="74"/>
      <c r="R6" s="36"/>
      <c r="S6" s="36"/>
      <c r="T6" s="11"/>
      <c r="U6" s="17"/>
      <c r="V6" s="11"/>
      <c r="W6" s="11"/>
      <c r="X6" s="11"/>
      <c r="Y6" s="17"/>
      <c r="Z6" s="17"/>
    </row>
    <row r="7" spans="1:26" ht="12.6" customHeight="1" x14ac:dyDescent="0.2">
      <c r="A7" s="75" t="s">
        <v>29</v>
      </c>
      <c r="B7" s="36"/>
      <c r="C7" s="152">
        <v>1009</v>
      </c>
      <c r="D7" s="151"/>
      <c r="E7" s="152">
        <v>1022</v>
      </c>
      <c r="F7" s="151"/>
      <c r="G7" s="152">
        <v>1025</v>
      </c>
      <c r="H7" s="151"/>
      <c r="I7" s="152">
        <v>1019</v>
      </c>
      <c r="J7" s="151"/>
      <c r="K7" s="152">
        <v>1038</v>
      </c>
      <c r="L7" s="151"/>
      <c r="M7" s="152">
        <v>1060</v>
      </c>
      <c r="N7" s="151"/>
      <c r="O7" s="152">
        <v>1057</v>
      </c>
      <c r="P7" s="170"/>
      <c r="Q7" s="152">
        <v>1032</v>
      </c>
      <c r="R7" s="151"/>
      <c r="S7" s="152">
        <v>1040</v>
      </c>
      <c r="X7" s="11"/>
      <c r="Y7" s="18">
        <v>0</v>
      </c>
      <c r="Z7" s="19"/>
    </row>
    <row r="8" spans="1:26" ht="12.6" customHeight="1" x14ac:dyDescent="0.2">
      <c r="A8" s="75" t="s">
        <v>30</v>
      </c>
      <c r="B8" s="36"/>
      <c r="C8" s="225">
        <v>229</v>
      </c>
      <c r="D8" s="225"/>
      <c r="E8" s="225">
        <v>231</v>
      </c>
      <c r="F8" s="225"/>
      <c r="G8" s="225">
        <v>315</v>
      </c>
      <c r="H8" s="225"/>
      <c r="I8" s="225">
        <v>193</v>
      </c>
      <c r="J8" s="225"/>
      <c r="K8" s="225">
        <v>232</v>
      </c>
      <c r="L8" s="225"/>
      <c r="M8" s="225">
        <v>234</v>
      </c>
      <c r="N8" s="225"/>
      <c r="O8" s="225">
        <v>313</v>
      </c>
      <c r="P8" s="226"/>
      <c r="Q8" s="225">
        <v>199</v>
      </c>
      <c r="R8" s="225"/>
      <c r="S8" s="225">
        <v>244</v>
      </c>
      <c r="X8" s="11"/>
      <c r="Y8" s="20">
        <v>0</v>
      </c>
      <c r="Z8" s="17"/>
    </row>
    <row r="9" spans="1:26" ht="12.6" customHeight="1" x14ac:dyDescent="0.2">
      <c r="A9" s="75" t="s">
        <v>31</v>
      </c>
      <c r="B9" s="36"/>
      <c r="C9" s="225">
        <v>325</v>
      </c>
      <c r="D9" s="225"/>
      <c r="E9" s="225">
        <v>326</v>
      </c>
      <c r="F9" s="225"/>
      <c r="G9" s="225">
        <v>337</v>
      </c>
      <c r="H9" s="225"/>
      <c r="I9" s="225">
        <v>347</v>
      </c>
      <c r="J9" s="225"/>
      <c r="K9" s="225">
        <v>344</v>
      </c>
      <c r="L9" s="225"/>
      <c r="M9" s="225">
        <v>347</v>
      </c>
      <c r="N9" s="225"/>
      <c r="O9" s="225">
        <v>345</v>
      </c>
      <c r="P9" s="226"/>
      <c r="Q9" s="225">
        <v>339</v>
      </c>
      <c r="R9" s="225"/>
      <c r="S9" s="225">
        <v>350</v>
      </c>
      <c r="X9" s="11"/>
      <c r="Y9" s="20">
        <v>0</v>
      </c>
      <c r="Z9" s="17"/>
    </row>
    <row r="10" spans="1:26" ht="12.6" customHeight="1" x14ac:dyDescent="0.2">
      <c r="A10" s="75" t="s">
        <v>32</v>
      </c>
      <c r="B10" s="36"/>
      <c r="C10" s="227">
        <v>136</v>
      </c>
      <c r="D10" s="225"/>
      <c r="E10" s="227">
        <v>141</v>
      </c>
      <c r="F10" s="225"/>
      <c r="G10" s="227">
        <v>142</v>
      </c>
      <c r="H10" s="225"/>
      <c r="I10" s="227">
        <v>145</v>
      </c>
      <c r="J10" s="225"/>
      <c r="K10" s="227">
        <v>137</v>
      </c>
      <c r="L10" s="225"/>
      <c r="M10" s="227">
        <v>144</v>
      </c>
      <c r="N10" s="225"/>
      <c r="O10" s="227">
        <v>137</v>
      </c>
      <c r="P10" s="226"/>
      <c r="Q10" s="227">
        <v>137</v>
      </c>
      <c r="R10" s="225"/>
      <c r="S10" s="227">
        <v>131</v>
      </c>
      <c r="X10" s="11"/>
      <c r="Y10" s="22">
        <v>0</v>
      </c>
      <c r="Z10" s="17"/>
    </row>
    <row r="11" spans="1:26" ht="12.6" customHeight="1" x14ac:dyDescent="0.2">
      <c r="A11" s="82" t="s">
        <v>33</v>
      </c>
      <c r="B11" s="36"/>
      <c r="C11" s="225">
        <v>1699</v>
      </c>
      <c r="D11" s="225"/>
      <c r="E11" s="225">
        <v>1720</v>
      </c>
      <c r="F11" s="225"/>
      <c r="G11" s="225">
        <v>1819</v>
      </c>
      <c r="H11" s="225"/>
      <c r="I11" s="225">
        <v>1704</v>
      </c>
      <c r="J11" s="225"/>
      <c r="K11" s="225">
        <v>1751</v>
      </c>
      <c r="L11" s="225"/>
      <c r="M11" s="225">
        <v>1785</v>
      </c>
      <c r="N11" s="225"/>
      <c r="O11" s="225">
        <v>1852</v>
      </c>
      <c r="P11" s="226"/>
      <c r="Q11" s="225">
        <v>1707</v>
      </c>
      <c r="R11" s="225"/>
      <c r="S11" s="225">
        <v>1765</v>
      </c>
      <c r="X11" s="11"/>
      <c r="Y11" s="20">
        <v>0</v>
      </c>
      <c r="Z11" s="17"/>
    </row>
    <row r="12" spans="1:26" ht="12.6" customHeight="1" x14ac:dyDescent="0.2">
      <c r="A12" s="40" t="s">
        <v>234</v>
      </c>
      <c r="B12" s="36"/>
      <c r="C12" s="225">
        <v>843</v>
      </c>
      <c r="D12" s="225"/>
      <c r="E12" s="225">
        <v>883</v>
      </c>
      <c r="F12" s="225"/>
      <c r="G12" s="225">
        <v>881</v>
      </c>
      <c r="H12" s="225"/>
      <c r="I12" s="225">
        <v>885</v>
      </c>
      <c r="J12" s="225"/>
      <c r="K12" s="225">
        <v>867</v>
      </c>
      <c r="L12" s="225"/>
      <c r="M12" s="225">
        <v>878</v>
      </c>
      <c r="N12" s="225"/>
      <c r="O12" s="225">
        <v>829</v>
      </c>
      <c r="P12" s="226"/>
      <c r="Q12" s="225">
        <v>864</v>
      </c>
      <c r="R12" s="225"/>
      <c r="S12" s="225">
        <v>812</v>
      </c>
      <c r="X12" s="11"/>
      <c r="Y12" s="20">
        <v>0</v>
      </c>
      <c r="Z12" s="17"/>
    </row>
    <row r="13" spans="1:26" ht="12.6" customHeight="1" x14ac:dyDescent="0.2">
      <c r="A13" s="40" t="s">
        <v>34</v>
      </c>
      <c r="B13" s="36"/>
      <c r="C13" s="225">
        <v>136</v>
      </c>
      <c r="D13" s="225"/>
      <c r="E13" s="225">
        <v>130</v>
      </c>
      <c r="F13" s="225"/>
      <c r="G13" s="225">
        <v>153</v>
      </c>
      <c r="H13" s="225"/>
      <c r="I13" s="225">
        <v>151</v>
      </c>
      <c r="J13" s="225"/>
      <c r="K13" s="225">
        <v>229</v>
      </c>
      <c r="L13" s="225"/>
      <c r="M13" s="225">
        <v>187</v>
      </c>
      <c r="N13" s="225"/>
      <c r="O13" s="225">
        <v>179</v>
      </c>
      <c r="P13" s="226"/>
      <c r="Q13" s="225">
        <v>173</v>
      </c>
      <c r="R13" s="225"/>
      <c r="S13" s="225">
        <v>175</v>
      </c>
      <c r="X13" s="11"/>
      <c r="Y13" s="20">
        <v>0</v>
      </c>
      <c r="Z13" s="17"/>
    </row>
    <row r="14" spans="1:26" ht="12.6" customHeight="1" x14ac:dyDescent="0.2">
      <c r="A14" s="40" t="s">
        <v>35</v>
      </c>
      <c r="B14" s="36"/>
      <c r="C14" s="225">
        <v>43</v>
      </c>
      <c r="D14" s="225"/>
      <c r="E14" s="225">
        <v>43</v>
      </c>
      <c r="F14" s="225"/>
      <c r="G14" s="225">
        <v>44</v>
      </c>
      <c r="H14" s="225"/>
      <c r="I14" s="225">
        <v>43</v>
      </c>
      <c r="J14" s="225"/>
      <c r="K14" s="225">
        <v>41</v>
      </c>
      <c r="L14" s="225"/>
      <c r="M14" s="225">
        <v>39</v>
      </c>
      <c r="N14" s="225"/>
      <c r="O14" s="225">
        <v>41</v>
      </c>
      <c r="P14" s="226"/>
      <c r="Q14" s="225">
        <v>41</v>
      </c>
      <c r="R14" s="225"/>
      <c r="S14" s="225">
        <v>39</v>
      </c>
      <c r="X14" s="11"/>
      <c r="Y14" s="20">
        <v>0</v>
      </c>
      <c r="Z14" s="17"/>
    </row>
    <row r="15" spans="1:26" ht="12.6" customHeight="1" x14ac:dyDescent="0.2">
      <c r="A15" s="40" t="s">
        <v>36</v>
      </c>
      <c r="B15" s="36"/>
      <c r="C15" s="225">
        <v>38</v>
      </c>
      <c r="D15" s="225"/>
      <c r="E15" s="225">
        <v>44</v>
      </c>
      <c r="F15" s="225"/>
      <c r="G15" s="225">
        <v>44</v>
      </c>
      <c r="H15" s="225"/>
      <c r="I15" s="225">
        <v>43</v>
      </c>
      <c r="J15" s="225"/>
      <c r="K15" s="225">
        <v>40</v>
      </c>
      <c r="L15" s="225"/>
      <c r="M15" s="225">
        <v>58</v>
      </c>
      <c r="N15" s="225"/>
      <c r="O15" s="225">
        <v>71</v>
      </c>
      <c r="P15" s="226"/>
      <c r="Q15" s="225">
        <v>51</v>
      </c>
      <c r="R15" s="225"/>
      <c r="S15" s="225">
        <v>54</v>
      </c>
      <c r="X15" s="11"/>
      <c r="Y15" s="20">
        <v>0</v>
      </c>
      <c r="Z15" s="17"/>
    </row>
    <row r="16" spans="1:26" ht="12.6" customHeight="1" x14ac:dyDescent="0.2">
      <c r="A16" s="40" t="s">
        <v>235</v>
      </c>
      <c r="B16" s="36"/>
      <c r="C16" s="227">
        <v>102</v>
      </c>
      <c r="D16" s="225"/>
      <c r="E16" s="227">
        <v>142</v>
      </c>
      <c r="F16" s="225"/>
      <c r="G16" s="227">
        <v>890</v>
      </c>
      <c r="H16" s="225"/>
      <c r="I16" s="227">
        <v>78</v>
      </c>
      <c r="J16" s="225"/>
      <c r="K16" s="227">
        <v>60</v>
      </c>
      <c r="L16" s="225"/>
      <c r="M16" s="227">
        <v>104</v>
      </c>
      <c r="N16" s="225"/>
      <c r="O16" s="227">
        <v>59</v>
      </c>
      <c r="P16" s="226"/>
      <c r="Q16" s="227">
        <v>93</v>
      </c>
      <c r="R16" s="225"/>
      <c r="S16" s="227">
        <v>105</v>
      </c>
      <c r="X16" s="11"/>
      <c r="Y16" s="22">
        <v>0</v>
      </c>
      <c r="Z16" s="17"/>
    </row>
    <row r="17" spans="1:26" ht="12.6" customHeight="1" x14ac:dyDescent="0.2">
      <c r="A17" s="75" t="s">
        <v>236</v>
      </c>
      <c r="B17" s="36"/>
      <c r="C17" s="225">
        <v>2861</v>
      </c>
      <c r="D17" s="225"/>
      <c r="E17" s="225">
        <v>2962</v>
      </c>
      <c r="F17" s="225"/>
      <c r="G17" s="225">
        <v>3831</v>
      </c>
      <c r="H17" s="225"/>
      <c r="I17" s="225">
        <v>2904</v>
      </c>
      <c r="J17" s="225"/>
      <c r="K17" s="225">
        <v>2988</v>
      </c>
      <c r="L17" s="225"/>
      <c r="M17" s="225">
        <v>3051</v>
      </c>
      <c r="N17" s="225"/>
      <c r="O17" s="225">
        <v>3031</v>
      </c>
      <c r="P17" s="226"/>
      <c r="Q17" s="225">
        <v>2929</v>
      </c>
      <c r="R17" s="225"/>
      <c r="S17" s="225">
        <v>2950</v>
      </c>
      <c r="X17" s="11"/>
      <c r="Y17" s="20">
        <v>0</v>
      </c>
      <c r="Z17" s="17"/>
    </row>
    <row r="18" spans="1:26" ht="12.6" customHeight="1" x14ac:dyDescent="0.2">
      <c r="A18" s="40" t="s">
        <v>37</v>
      </c>
      <c r="B18" s="36"/>
      <c r="C18" s="227">
        <v>22</v>
      </c>
      <c r="D18" s="225"/>
      <c r="E18" s="227">
        <v>18</v>
      </c>
      <c r="F18" s="225"/>
      <c r="G18" s="227">
        <v>20</v>
      </c>
      <c r="H18" s="225"/>
      <c r="I18" s="227">
        <v>31</v>
      </c>
      <c r="J18" s="225"/>
      <c r="K18" s="227">
        <v>24</v>
      </c>
      <c r="L18" s="225"/>
      <c r="M18" s="227">
        <v>16</v>
      </c>
      <c r="N18" s="225"/>
      <c r="O18" s="227">
        <v>22</v>
      </c>
      <c r="P18" s="226"/>
      <c r="Q18" s="227">
        <v>21</v>
      </c>
      <c r="R18" s="225"/>
      <c r="S18" s="227">
        <v>20</v>
      </c>
      <c r="X18" s="11"/>
      <c r="Y18" s="22">
        <v>0</v>
      </c>
      <c r="Z18" s="17"/>
    </row>
    <row r="19" spans="1:26" ht="12.6" customHeight="1" x14ac:dyDescent="0.2">
      <c r="A19" s="75" t="s">
        <v>237</v>
      </c>
      <c r="B19" s="36"/>
      <c r="C19" s="225">
        <v>2883</v>
      </c>
      <c r="D19" s="225"/>
      <c r="E19" s="225">
        <v>2980</v>
      </c>
      <c r="F19" s="225"/>
      <c r="G19" s="225">
        <v>3851</v>
      </c>
      <c r="H19" s="225"/>
      <c r="I19" s="225">
        <v>2935</v>
      </c>
      <c r="J19" s="225"/>
      <c r="K19" s="225">
        <v>3012</v>
      </c>
      <c r="L19" s="225"/>
      <c r="M19" s="225">
        <v>3067</v>
      </c>
      <c r="N19" s="225"/>
      <c r="O19" s="225">
        <v>3053</v>
      </c>
      <c r="P19" s="226"/>
      <c r="Q19" s="225">
        <v>2950</v>
      </c>
      <c r="R19" s="225"/>
      <c r="S19" s="225">
        <v>2970</v>
      </c>
      <c r="X19" s="11"/>
      <c r="Y19" s="20">
        <v>0</v>
      </c>
      <c r="Z19" s="17"/>
    </row>
    <row r="20" spans="1:26" ht="12.6" customHeight="1" x14ac:dyDescent="0.2">
      <c r="A20" s="40" t="s">
        <v>238</v>
      </c>
      <c r="B20" s="36"/>
      <c r="C20" s="225">
        <v>36</v>
      </c>
      <c r="D20" s="225"/>
      <c r="E20" s="225">
        <v>46</v>
      </c>
      <c r="F20" s="225"/>
      <c r="G20" s="225">
        <v>39</v>
      </c>
      <c r="H20" s="225"/>
      <c r="I20" s="225">
        <v>42</v>
      </c>
      <c r="J20" s="225"/>
      <c r="K20" s="225">
        <v>52</v>
      </c>
      <c r="L20" s="225"/>
      <c r="M20" s="225">
        <v>40</v>
      </c>
      <c r="N20" s="225"/>
      <c r="O20" s="225">
        <v>-22</v>
      </c>
      <c r="P20" s="226"/>
      <c r="Q20" s="225">
        <v>16</v>
      </c>
      <c r="R20" s="225"/>
      <c r="S20" s="225">
        <v>-6</v>
      </c>
      <c r="X20" s="11"/>
      <c r="Y20" s="20">
        <v>0</v>
      </c>
      <c r="Z20" s="17"/>
    </row>
    <row r="21" spans="1:26" ht="12.6" customHeight="1" x14ac:dyDescent="0.2">
      <c r="A21" s="40" t="s">
        <v>38</v>
      </c>
      <c r="B21" s="36"/>
      <c r="C21" s="227">
        <v>728</v>
      </c>
      <c r="D21" s="225"/>
      <c r="E21" s="227">
        <v>719</v>
      </c>
      <c r="F21" s="225"/>
      <c r="G21" s="227">
        <v>721</v>
      </c>
      <c r="H21" s="225"/>
      <c r="I21" s="227">
        <v>712</v>
      </c>
      <c r="J21" s="225"/>
      <c r="K21" s="227">
        <v>728</v>
      </c>
      <c r="L21" s="225"/>
      <c r="M21" s="227">
        <v>779</v>
      </c>
      <c r="N21" s="225"/>
      <c r="O21" s="227">
        <v>759</v>
      </c>
      <c r="P21" s="226"/>
      <c r="Q21" s="227">
        <v>760</v>
      </c>
      <c r="R21" s="225"/>
      <c r="S21" s="227">
        <v>766</v>
      </c>
      <c r="X21" s="11"/>
      <c r="Y21" s="22">
        <v>0</v>
      </c>
      <c r="Z21" s="17"/>
    </row>
    <row r="22" spans="1:26" ht="12.6" customHeight="1" x14ac:dyDescent="0.2">
      <c r="A22" s="75" t="s">
        <v>239</v>
      </c>
      <c r="B22" s="36"/>
      <c r="C22" s="225">
        <v>3647</v>
      </c>
      <c r="D22" s="225"/>
      <c r="E22" s="225">
        <v>3745</v>
      </c>
      <c r="F22" s="225"/>
      <c r="G22" s="225">
        <v>4611</v>
      </c>
      <c r="H22" s="225"/>
      <c r="I22" s="225">
        <v>3689</v>
      </c>
      <c r="J22" s="225"/>
      <c r="K22" s="225">
        <v>3792</v>
      </c>
      <c r="L22" s="225"/>
      <c r="M22" s="225">
        <v>3886</v>
      </c>
      <c r="N22" s="225"/>
      <c r="O22" s="225">
        <v>3790</v>
      </c>
      <c r="P22" s="226"/>
      <c r="Q22" s="225">
        <v>3726</v>
      </c>
      <c r="R22" s="225"/>
      <c r="S22" s="225">
        <v>3730</v>
      </c>
      <c r="X22" s="11"/>
      <c r="Y22" s="20">
        <v>0</v>
      </c>
      <c r="Z22" s="17"/>
    </row>
    <row r="23" spans="1:26" ht="12.6" customHeight="1" x14ac:dyDescent="0.2">
      <c r="A23" s="38" t="s">
        <v>39</v>
      </c>
      <c r="B23" s="36"/>
      <c r="C23" s="225">
        <v>-18</v>
      </c>
      <c r="D23" s="225"/>
      <c r="E23" s="225">
        <v>-12</v>
      </c>
      <c r="F23" s="225"/>
      <c r="G23" s="225">
        <v>-19</v>
      </c>
      <c r="H23" s="225"/>
      <c r="I23" s="225">
        <v>1</v>
      </c>
      <c r="J23" s="225"/>
      <c r="K23" s="225">
        <v>2</v>
      </c>
      <c r="L23" s="225"/>
      <c r="M23" s="225">
        <v>-6</v>
      </c>
      <c r="N23" s="225"/>
      <c r="O23" s="225">
        <v>1</v>
      </c>
      <c r="P23" s="226"/>
      <c r="Q23" s="225">
        <v>163</v>
      </c>
      <c r="R23" s="225"/>
      <c r="S23" s="225">
        <v>10</v>
      </c>
      <c r="X23" s="11"/>
      <c r="Y23" s="20">
        <v>0</v>
      </c>
      <c r="Z23" s="17"/>
    </row>
    <row r="24" spans="1:26" ht="12.6" customHeight="1" x14ac:dyDescent="0.2">
      <c r="A24" s="38" t="s">
        <v>40</v>
      </c>
      <c r="B24" s="36"/>
      <c r="C24" s="225">
        <v>2676</v>
      </c>
      <c r="D24" s="225"/>
      <c r="E24" s="225">
        <v>2749</v>
      </c>
      <c r="F24" s="225"/>
      <c r="G24" s="225">
        <v>2673</v>
      </c>
      <c r="H24" s="225"/>
      <c r="I24" s="225">
        <v>2651</v>
      </c>
      <c r="J24" s="225"/>
      <c r="K24" s="225">
        <v>2637</v>
      </c>
      <c r="L24" s="225"/>
      <c r="M24" s="225">
        <v>2603</v>
      </c>
      <c r="N24" s="225"/>
      <c r="O24" s="225">
        <v>2603</v>
      </c>
      <c r="P24" s="226"/>
      <c r="Q24" s="225">
        <v>2610</v>
      </c>
      <c r="R24" s="225"/>
      <c r="S24" s="225">
        <v>2555</v>
      </c>
      <c r="X24" s="11"/>
      <c r="Y24" s="20">
        <v>0</v>
      </c>
      <c r="Z24" s="17"/>
    </row>
    <row r="25" spans="1:26" ht="12.6" customHeight="1" x14ac:dyDescent="0.2">
      <c r="A25" s="40" t="s">
        <v>41</v>
      </c>
      <c r="B25" s="36"/>
      <c r="C25" s="225">
        <v>75</v>
      </c>
      <c r="D25" s="225"/>
      <c r="E25" s="225">
        <v>75</v>
      </c>
      <c r="F25" s="225"/>
      <c r="G25" s="225">
        <v>75</v>
      </c>
      <c r="H25" s="225"/>
      <c r="I25" s="225">
        <v>73</v>
      </c>
      <c r="J25" s="225"/>
      <c r="K25" s="225">
        <v>66</v>
      </c>
      <c r="L25" s="225"/>
      <c r="M25" s="225">
        <v>65</v>
      </c>
      <c r="N25" s="225"/>
      <c r="O25" s="225">
        <v>66</v>
      </c>
      <c r="P25" s="226"/>
      <c r="Q25" s="225">
        <v>64</v>
      </c>
      <c r="R25" s="225"/>
      <c r="S25" s="225">
        <v>57</v>
      </c>
      <c r="X25" s="11"/>
      <c r="Y25" s="20">
        <v>0</v>
      </c>
      <c r="Z25" s="17"/>
    </row>
    <row r="26" spans="1:26" ht="12.6" customHeight="1" x14ac:dyDescent="0.2">
      <c r="A26" s="40" t="s">
        <v>42</v>
      </c>
      <c r="B26" s="36"/>
      <c r="C26" s="227">
        <v>-12</v>
      </c>
      <c r="D26" s="225"/>
      <c r="E26" s="227">
        <v>122</v>
      </c>
      <c r="F26" s="225"/>
      <c r="G26" s="227">
        <v>220</v>
      </c>
      <c r="H26" s="225"/>
      <c r="I26" s="227">
        <v>800</v>
      </c>
      <c r="J26" s="225"/>
      <c r="K26" s="227">
        <v>-3</v>
      </c>
      <c r="L26" s="225"/>
      <c r="M26" s="227">
        <v>59</v>
      </c>
      <c r="N26" s="225"/>
      <c r="O26" s="227">
        <v>11</v>
      </c>
      <c r="P26" s="226"/>
      <c r="Q26" s="227">
        <v>18</v>
      </c>
      <c r="R26" s="225"/>
      <c r="S26" s="227">
        <v>17</v>
      </c>
      <c r="X26" s="11"/>
      <c r="Y26" s="22">
        <v>0</v>
      </c>
      <c r="Z26" s="17"/>
    </row>
    <row r="27" spans="1:26" ht="12.6" customHeight="1" x14ac:dyDescent="0.2">
      <c r="A27" s="75" t="s">
        <v>43</v>
      </c>
      <c r="B27" s="36"/>
      <c r="C27" s="225">
        <v>2739</v>
      </c>
      <c r="D27" s="225"/>
      <c r="E27" s="225">
        <v>2946</v>
      </c>
      <c r="F27" s="225"/>
      <c r="G27" s="225">
        <v>2968</v>
      </c>
      <c r="H27" s="225"/>
      <c r="I27" s="225">
        <v>3524</v>
      </c>
      <c r="J27" s="225"/>
      <c r="K27" s="225">
        <v>2700</v>
      </c>
      <c r="L27" s="225"/>
      <c r="M27" s="225">
        <v>2727</v>
      </c>
      <c r="N27" s="225"/>
      <c r="O27" s="225">
        <v>2680</v>
      </c>
      <c r="P27" s="226"/>
      <c r="Q27" s="225">
        <v>2692</v>
      </c>
      <c r="R27" s="225"/>
      <c r="S27" s="225">
        <v>2629</v>
      </c>
      <c r="X27" s="11"/>
      <c r="Y27" s="20">
        <v>0</v>
      </c>
      <c r="Z27" s="17"/>
    </row>
    <row r="28" spans="1:26" ht="12.6" customHeight="1" x14ac:dyDescent="0.2">
      <c r="A28" s="38" t="s">
        <v>240</v>
      </c>
      <c r="B28" s="36"/>
      <c r="C28" s="225">
        <v>926</v>
      </c>
      <c r="D28" s="225"/>
      <c r="E28" s="225">
        <v>811</v>
      </c>
      <c r="F28" s="225"/>
      <c r="G28" s="225">
        <v>1662</v>
      </c>
      <c r="H28" s="225"/>
      <c r="I28" s="225">
        <v>164</v>
      </c>
      <c r="J28" s="225"/>
      <c r="K28" s="225">
        <v>1090</v>
      </c>
      <c r="L28" s="225"/>
      <c r="M28" s="225">
        <v>1165</v>
      </c>
      <c r="N28" s="225"/>
      <c r="O28" s="225">
        <v>1109</v>
      </c>
      <c r="P28" s="226"/>
      <c r="Q28" s="225">
        <v>871</v>
      </c>
      <c r="R28" s="225"/>
      <c r="S28" s="225">
        <v>1091</v>
      </c>
      <c r="X28" s="11"/>
      <c r="Y28" s="20">
        <v>0</v>
      </c>
      <c r="Z28" s="17"/>
    </row>
    <row r="29" spans="1:26" ht="12.6" customHeight="1" x14ac:dyDescent="0.2">
      <c r="A29" s="38" t="s">
        <v>241</v>
      </c>
      <c r="B29" s="36"/>
      <c r="C29" s="227">
        <v>232</v>
      </c>
      <c r="D29" s="225"/>
      <c r="E29" s="227">
        <v>217</v>
      </c>
      <c r="F29" s="225"/>
      <c r="G29" s="227">
        <v>556</v>
      </c>
      <c r="H29" s="225"/>
      <c r="I29" s="227">
        <v>-93</v>
      </c>
      <c r="J29" s="225"/>
      <c r="K29" s="227">
        <v>280</v>
      </c>
      <c r="L29" s="225"/>
      <c r="M29" s="227">
        <v>276</v>
      </c>
      <c r="N29" s="225"/>
      <c r="O29" s="227">
        <v>282</v>
      </c>
      <c r="P29" s="226"/>
      <c r="Q29" s="227">
        <v>175</v>
      </c>
      <c r="R29" s="225"/>
      <c r="S29" s="227">
        <v>283</v>
      </c>
      <c r="X29" s="11"/>
      <c r="Y29" s="22">
        <v>0</v>
      </c>
      <c r="Z29" s="17"/>
    </row>
    <row r="30" spans="1:26" ht="12.6" customHeight="1" x14ac:dyDescent="0.2">
      <c r="A30" s="40" t="s">
        <v>242</v>
      </c>
      <c r="B30" s="36"/>
      <c r="C30" s="225">
        <v>694</v>
      </c>
      <c r="D30" s="225"/>
      <c r="E30" s="225">
        <v>594</v>
      </c>
      <c r="F30" s="225"/>
      <c r="G30" s="225">
        <v>1106</v>
      </c>
      <c r="H30" s="225"/>
      <c r="I30" s="225">
        <v>257</v>
      </c>
      <c r="J30" s="225"/>
      <c r="K30" s="225">
        <v>810</v>
      </c>
      <c r="L30" s="225"/>
      <c r="M30" s="225">
        <v>889</v>
      </c>
      <c r="N30" s="225"/>
      <c r="O30" s="225">
        <v>827</v>
      </c>
      <c r="P30" s="226"/>
      <c r="Q30" s="225">
        <v>696</v>
      </c>
      <c r="R30" s="225"/>
      <c r="S30" s="225">
        <v>808</v>
      </c>
      <c r="X30" s="11"/>
      <c r="Y30" s="20">
        <v>0</v>
      </c>
      <c r="Z30" s="17"/>
    </row>
    <row r="31" spans="1:26" ht="12.6" customHeight="1" x14ac:dyDescent="0.2">
      <c r="A31" s="38" t="s">
        <v>243</v>
      </c>
      <c r="B31" s="36"/>
      <c r="C31" s="225">
        <v>-20</v>
      </c>
      <c r="D31" s="225"/>
      <c r="E31" s="225">
        <v>-17</v>
      </c>
      <c r="F31" s="225"/>
      <c r="G31" s="225">
        <v>-23</v>
      </c>
      <c r="H31" s="225"/>
      <c r="I31" s="225">
        <v>-24</v>
      </c>
      <c r="J31" s="225"/>
      <c r="K31" s="225">
        <v>-31</v>
      </c>
      <c r="L31" s="225"/>
      <c r="M31" s="225">
        <v>-36</v>
      </c>
      <c r="N31" s="225"/>
      <c r="O31" s="225">
        <v>6</v>
      </c>
      <c r="P31" s="226"/>
      <c r="Q31" s="225">
        <v>-3</v>
      </c>
      <c r="R31" s="225"/>
      <c r="S31" s="225">
        <v>9</v>
      </c>
      <c r="X31" s="11"/>
      <c r="Y31" s="20">
        <v>0</v>
      </c>
      <c r="Z31" s="17"/>
    </row>
    <row r="32" spans="1:26" ht="12.6" customHeight="1" x14ac:dyDescent="0.2">
      <c r="A32" s="38" t="s">
        <v>44</v>
      </c>
      <c r="B32" s="36"/>
      <c r="C32" s="227">
        <v>-13</v>
      </c>
      <c r="D32" s="225"/>
      <c r="E32" s="227">
        <v>-23</v>
      </c>
      <c r="F32" s="225"/>
      <c r="G32" s="227">
        <v>-13</v>
      </c>
      <c r="H32" s="225"/>
      <c r="I32" s="227">
        <v>-24</v>
      </c>
      <c r="J32" s="225"/>
      <c r="K32" s="227">
        <v>-13</v>
      </c>
      <c r="L32" s="225"/>
      <c r="M32" s="227">
        <v>-23</v>
      </c>
      <c r="N32" s="225"/>
      <c r="O32" s="225">
        <v>-13</v>
      </c>
      <c r="P32" s="226"/>
      <c r="Q32" s="225">
        <v>-56</v>
      </c>
      <c r="R32" s="225"/>
      <c r="S32" s="227">
        <v>-13</v>
      </c>
      <c r="X32" s="11"/>
      <c r="Y32" s="22">
        <v>0</v>
      </c>
      <c r="Z32" s="17"/>
    </row>
    <row r="33" spans="1:26" ht="24" customHeight="1" x14ac:dyDescent="0.2">
      <c r="A33" s="40" t="s">
        <v>244</v>
      </c>
      <c r="B33" s="36"/>
      <c r="C33" s="224">
        <v>661</v>
      </c>
      <c r="D33" s="151"/>
      <c r="E33" s="224">
        <v>554</v>
      </c>
      <c r="F33" s="151"/>
      <c r="G33" s="224">
        <v>1070</v>
      </c>
      <c r="H33" s="151"/>
      <c r="I33" s="224">
        <v>209</v>
      </c>
      <c r="J33" s="151"/>
      <c r="K33" s="224">
        <v>766</v>
      </c>
      <c r="L33" s="151"/>
      <c r="M33" s="224">
        <v>830</v>
      </c>
      <c r="N33" s="151"/>
      <c r="O33" s="176">
        <v>820</v>
      </c>
      <c r="P33" s="170"/>
      <c r="Q33" s="176">
        <v>637</v>
      </c>
      <c r="R33" s="151"/>
      <c r="S33" s="224">
        <v>804</v>
      </c>
      <c r="X33" s="11"/>
      <c r="Y33" s="24">
        <v>0</v>
      </c>
      <c r="Z33" s="19"/>
    </row>
    <row r="34" spans="1:26" ht="12.6" customHeight="1" x14ac:dyDescent="0.2">
      <c r="A34" s="38" t="s">
        <v>245</v>
      </c>
      <c r="B34" s="36"/>
      <c r="C34" s="228">
        <v>0.56999999999999995</v>
      </c>
      <c r="D34" s="229"/>
      <c r="E34" s="228">
        <v>0.48</v>
      </c>
      <c r="F34" s="229"/>
      <c r="G34" s="228">
        <v>0.93</v>
      </c>
      <c r="H34" s="229"/>
      <c r="I34" s="228">
        <v>0.18</v>
      </c>
      <c r="J34" s="229"/>
      <c r="K34" s="228">
        <v>0.67</v>
      </c>
      <c r="L34" s="229"/>
      <c r="M34" s="228">
        <v>0.73</v>
      </c>
      <c r="N34" s="229"/>
      <c r="O34" s="230">
        <v>0.74</v>
      </c>
      <c r="P34" s="231"/>
      <c r="Q34" s="230">
        <v>0.56999999999999995</v>
      </c>
      <c r="R34" s="229"/>
      <c r="S34" s="228">
        <v>0.73</v>
      </c>
      <c r="X34" s="11"/>
      <c r="Y34" s="25">
        <v>0</v>
      </c>
      <c r="Z34" s="26"/>
    </row>
    <row r="35" spans="1:26" ht="5.0999999999999996" customHeight="1" x14ac:dyDescent="0.2">
      <c r="A35" s="36"/>
      <c r="B35" s="36"/>
      <c r="C35" s="36"/>
      <c r="D35" s="36"/>
      <c r="E35" s="36"/>
      <c r="F35" s="36"/>
      <c r="G35" s="36"/>
      <c r="H35" s="36"/>
      <c r="I35" s="36"/>
      <c r="J35" s="36"/>
      <c r="K35" s="36"/>
      <c r="L35" s="36"/>
      <c r="M35" s="36"/>
      <c r="N35" s="36"/>
      <c r="O35" s="36"/>
      <c r="P35" s="38"/>
      <c r="Q35" s="36"/>
      <c r="R35" s="36"/>
      <c r="S35" s="36"/>
      <c r="X35" s="11"/>
      <c r="Y35" s="11"/>
      <c r="Z35" s="11"/>
    </row>
    <row r="36" spans="1:26" ht="12.6" customHeight="1" x14ac:dyDescent="0.2">
      <c r="A36" s="38" t="s">
        <v>246</v>
      </c>
      <c r="B36" s="36"/>
      <c r="C36" s="85">
        <v>0.25</v>
      </c>
      <c r="D36" s="86"/>
      <c r="E36" s="85">
        <v>0.22</v>
      </c>
      <c r="F36" s="86"/>
      <c r="G36" s="85">
        <v>0.36</v>
      </c>
      <c r="H36" s="86"/>
      <c r="I36" s="85">
        <v>0.04</v>
      </c>
      <c r="J36" s="86"/>
      <c r="K36" s="85">
        <v>0.28999999999999998</v>
      </c>
      <c r="L36" s="36"/>
      <c r="M36" s="85">
        <v>0.3</v>
      </c>
      <c r="N36" s="36"/>
      <c r="O36" s="85">
        <v>0.28999999999999998</v>
      </c>
      <c r="P36" s="38"/>
      <c r="Q36" s="85">
        <v>0.23</v>
      </c>
      <c r="R36" s="36"/>
      <c r="S36" s="85">
        <v>0.28999999999999998</v>
      </c>
      <c r="X36" s="11"/>
      <c r="Y36" s="16" t="s">
        <v>45</v>
      </c>
      <c r="Z36" s="28"/>
    </row>
    <row r="37" spans="1:26" ht="12.6" customHeight="1" x14ac:dyDescent="0.2">
      <c r="A37" s="87" t="s">
        <v>247</v>
      </c>
      <c r="B37" s="36"/>
      <c r="C37" s="85">
        <v>0.27</v>
      </c>
      <c r="D37" s="86"/>
      <c r="E37" s="85">
        <v>0.3</v>
      </c>
      <c r="F37" s="86"/>
      <c r="G37" s="85">
        <v>0.28999999999999998</v>
      </c>
      <c r="H37" s="86"/>
      <c r="I37" s="85">
        <v>0.28000000000000003</v>
      </c>
      <c r="J37" s="86"/>
      <c r="K37" s="85">
        <v>0.3</v>
      </c>
      <c r="L37" s="36"/>
      <c r="M37" s="85">
        <v>0.33</v>
      </c>
      <c r="N37" s="36"/>
      <c r="O37" s="85">
        <v>0.31</v>
      </c>
      <c r="P37" s="38"/>
      <c r="Q37" s="85">
        <v>0.3</v>
      </c>
      <c r="R37" s="36"/>
      <c r="S37" s="85">
        <v>0.31</v>
      </c>
      <c r="X37" s="11"/>
      <c r="Y37" s="16" t="s">
        <v>45</v>
      </c>
      <c r="Z37" s="28"/>
    </row>
    <row r="38" spans="1:26" ht="12.6" customHeight="1" x14ac:dyDescent="0.2">
      <c r="A38" s="38" t="s">
        <v>248</v>
      </c>
      <c r="B38" s="36"/>
      <c r="C38" s="88">
        <v>7.3999999999999996E-2</v>
      </c>
      <c r="D38" s="89"/>
      <c r="E38" s="88">
        <v>6.0999999999999999E-2</v>
      </c>
      <c r="F38" s="89"/>
      <c r="G38" s="88">
        <v>0.11600000000000001</v>
      </c>
      <c r="H38" s="89"/>
      <c r="I38" s="88">
        <v>2.1999999999999999E-2</v>
      </c>
      <c r="J38" s="89"/>
      <c r="K38" s="88">
        <v>8.7999999999999995E-2</v>
      </c>
      <c r="L38" s="36"/>
      <c r="M38" s="88">
        <v>9.4E-2</v>
      </c>
      <c r="N38" s="36"/>
      <c r="O38" s="88">
        <v>9.0999999999999998E-2</v>
      </c>
      <c r="P38" s="38"/>
      <c r="Q38" s="88">
        <v>7.0999999999999994E-2</v>
      </c>
      <c r="R38" s="36"/>
      <c r="S38" s="88">
        <v>9.1999999999999998E-2</v>
      </c>
      <c r="X38" s="11"/>
      <c r="Y38" s="29">
        <v>0</v>
      </c>
      <c r="Z38" s="30"/>
    </row>
    <row r="39" spans="1:26" ht="12.6" customHeight="1" x14ac:dyDescent="0.2">
      <c r="A39" s="38" t="s">
        <v>249</v>
      </c>
      <c r="B39" s="36"/>
      <c r="C39" s="88">
        <v>0.17599999999999999</v>
      </c>
      <c r="D39" s="89"/>
      <c r="E39" s="88">
        <v>0.14499999999999999</v>
      </c>
      <c r="F39" s="89"/>
      <c r="G39" s="88">
        <v>0.26200000000000001</v>
      </c>
      <c r="H39" s="89"/>
      <c r="I39" s="88">
        <v>5.8999999999999997E-2</v>
      </c>
      <c r="J39" s="89"/>
      <c r="K39" s="88">
        <v>0.20300000000000001</v>
      </c>
      <c r="L39" s="36"/>
      <c r="M39" s="88">
        <v>0.215</v>
      </c>
      <c r="N39" s="36"/>
      <c r="O39" s="88">
        <v>0.20799999999999999</v>
      </c>
      <c r="P39" s="38"/>
      <c r="Q39" s="88">
        <v>0.16200000000000001</v>
      </c>
      <c r="R39" s="36"/>
      <c r="S39" s="88">
        <v>0.20599999999999999</v>
      </c>
      <c r="X39" s="11"/>
      <c r="Y39" s="29">
        <v>0</v>
      </c>
      <c r="Z39" s="30"/>
    </row>
    <row r="40" spans="1:26" ht="16.350000000000001" customHeight="1" x14ac:dyDescent="0.2">
      <c r="A40" s="38" t="s">
        <v>250</v>
      </c>
      <c r="B40" s="36"/>
      <c r="C40" s="85">
        <v>0.37</v>
      </c>
      <c r="D40" s="86"/>
      <c r="E40" s="85">
        <v>0.38</v>
      </c>
      <c r="F40" s="86"/>
      <c r="G40" s="85">
        <v>0.43</v>
      </c>
      <c r="H40" s="86"/>
      <c r="I40" s="85">
        <v>0.35</v>
      </c>
      <c r="J40" s="86"/>
      <c r="K40" s="85">
        <v>0.36</v>
      </c>
      <c r="L40" s="36"/>
      <c r="M40" s="85">
        <v>0.36</v>
      </c>
      <c r="N40" s="36"/>
      <c r="O40" s="85">
        <v>0.37</v>
      </c>
      <c r="P40" s="38"/>
      <c r="Q40" s="85">
        <v>0.34</v>
      </c>
      <c r="R40" s="36"/>
      <c r="S40" s="239">
        <v>0.33</v>
      </c>
      <c r="X40" s="11"/>
      <c r="Y40" s="27">
        <v>0</v>
      </c>
      <c r="Z40" s="28"/>
    </row>
    <row r="41" spans="1:26" ht="12.6" customHeight="1" x14ac:dyDescent="0.2">
      <c r="A41" s="31"/>
      <c r="B41" s="31"/>
      <c r="C41" s="31"/>
      <c r="D41" s="31"/>
      <c r="E41" s="31"/>
      <c r="F41" s="31"/>
      <c r="G41" s="31"/>
      <c r="H41" s="31"/>
      <c r="I41" s="31"/>
      <c r="J41" s="31"/>
      <c r="K41" s="31"/>
      <c r="L41" s="31"/>
      <c r="M41" s="31"/>
      <c r="N41" s="31"/>
      <c r="O41" s="31"/>
      <c r="P41" s="31"/>
      <c r="Q41" s="31"/>
      <c r="R41" s="31"/>
      <c r="S41" s="31"/>
      <c r="T41" s="31"/>
      <c r="U41" s="31"/>
      <c r="V41" s="31"/>
      <c r="W41" s="31"/>
      <c r="X41" s="31"/>
      <c r="Y41" s="31"/>
    </row>
    <row r="42" spans="1:26" s="16" customFormat="1" ht="12.6" customHeight="1" x14ac:dyDescent="0.2">
      <c r="A42" s="262" t="s">
        <v>232</v>
      </c>
      <c r="B42" s="258"/>
      <c r="C42" s="258"/>
      <c r="D42" s="258"/>
      <c r="E42" s="258"/>
      <c r="F42" s="258"/>
      <c r="G42" s="258"/>
      <c r="H42" s="258"/>
      <c r="I42" s="258"/>
      <c r="J42" s="258"/>
      <c r="K42" s="258"/>
      <c r="L42" s="258"/>
      <c r="M42" s="258"/>
      <c r="N42" s="258"/>
      <c r="O42" s="258"/>
      <c r="P42" s="258"/>
      <c r="Q42" s="258"/>
      <c r="R42" s="263"/>
      <c r="S42" s="263"/>
      <c r="T42" s="263"/>
      <c r="U42" s="263"/>
      <c r="V42" s="263"/>
      <c r="W42" s="263"/>
      <c r="X42" s="258"/>
      <c r="Y42" s="258"/>
    </row>
    <row r="43" spans="1:26" s="16" customFormat="1" ht="12.6" customHeight="1" x14ac:dyDescent="0.2">
      <c r="A43" s="262" t="s">
        <v>314</v>
      </c>
      <c r="B43" s="258"/>
      <c r="C43" s="258"/>
      <c r="D43" s="258"/>
      <c r="E43" s="258"/>
      <c r="F43" s="258"/>
      <c r="G43" s="258"/>
      <c r="H43" s="258"/>
      <c r="I43" s="258"/>
      <c r="J43" s="258"/>
      <c r="K43" s="258"/>
      <c r="L43" s="258"/>
      <c r="M43" s="258"/>
      <c r="N43" s="258"/>
      <c r="O43" s="258"/>
      <c r="P43" s="258"/>
      <c r="Q43" s="258"/>
      <c r="R43" s="259"/>
      <c r="S43" s="259"/>
      <c r="T43" s="263"/>
      <c r="U43" s="263"/>
      <c r="V43" s="263"/>
      <c r="W43" s="263"/>
      <c r="X43" s="258"/>
      <c r="Y43" s="258"/>
    </row>
    <row r="44" spans="1:26" s="16" customFormat="1" ht="12.6" customHeight="1" x14ac:dyDescent="0.2">
      <c r="A44" s="258" t="s">
        <v>233</v>
      </c>
      <c r="B44" s="259"/>
      <c r="C44" s="259"/>
      <c r="D44" s="259"/>
      <c r="E44" s="259"/>
      <c r="F44" s="259"/>
      <c r="G44" s="259"/>
      <c r="H44" s="259"/>
      <c r="I44" s="259"/>
      <c r="J44" s="259"/>
      <c r="K44" s="259"/>
      <c r="L44" s="259"/>
      <c r="M44" s="259"/>
      <c r="N44" s="259"/>
      <c r="O44" s="259"/>
      <c r="P44" s="259"/>
      <c r="Q44" s="259"/>
      <c r="R44" s="259"/>
      <c r="S44" s="259"/>
      <c r="T44" s="259"/>
      <c r="U44" s="259"/>
      <c r="V44" s="259"/>
      <c r="W44" s="259"/>
      <c r="X44" s="259"/>
      <c r="Y44" s="259"/>
    </row>
    <row r="45" spans="1:26" s="16" customFormat="1" ht="45.75" customHeight="1" x14ac:dyDescent="0.2">
      <c r="A45" s="258" t="s">
        <v>327</v>
      </c>
      <c r="B45" s="258"/>
      <c r="C45" s="258"/>
      <c r="D45" s="258"/>
      <c r="E45" s="258"/>
      <c r="F45" s="258"/>
      <c r="G45" s="258"/>
      <c r="H45" s="258"/>
      <c r="I45" s="258"/>
      <c r="J45" s="258"/>
      <c r="K45" s="258"/>
      <c r="L45" s="258"/>
      <c r="M45" s="258"/>
      <c r="N45" s="258"/>
      <c r="O45" s="258"/>
      <c r="P45" s="258"/>
      <c r="Q45" s="258"/>
      <c r="R45" s="259"/>
      <c r="S45" s="259"/>
      <c r="T45" s="259"/>
      <c r="U45" s="259"/>
      <c r="V45" s="259"/>
      <c r="W45" s="259"/>
      <c r="X45" s="258"/>
      <c r="Y45" s="258"/>
    </row>
    <row r="46" spans="1:26" s="16" customFormat="1" ht="56.25" customHeight="1" x14ac:dyDescent="0.2">
      <c r="A46" s="258" t="s">
        <v>321</v>
      </c>
      <c r="B46" s="258"/>
      <c r="C46" s="258"/>
      <c r="D46" s="258"/>
      <c r="E46" s="258"/>
      <c r="F46" s="258"/>
      <c r="G46" s="258"/>
      <c r="H46" s="258"/>
      <c r="I46" s="258"/>
      <c r="J46" s="258"/>
      <c r="K46" s="258"/>
      <c r="L46" s="258"/>
      <c r="M46" s="258"/>
      <c r="N46" s="258"/>
      <c r="O46" s="258"/>
      <c r="P46" s="258"/>
      <c r="Q46" s="258"/>
      <c r="R46" s="259"/>
      <c r="S46" s="259"/>
      <c r="T46" s="259"/>
      <c r="U46" s="259"/>
      <c r="V46" s="259"/>
      <c r="W46" s="259"/>
      <c r="X46" s="258"/>
      <c r="Y46" s="258"/>
    </row>
    <row r="47" spans="1:26" s="16" customFormat="1" ht="12.6" customHeight="1" x14ac:dyDescent="0.2">
      <c r="A47" s="258" t="s">
        <v>315</v>
      </c>
      <c r="B47" s="258"/>
      <c r="C47" s="258"/>
      <c r="D47" s="258"/>
      <c r="E47" s="258"/>
      <c r="F47" s="258"/>
      <c r="G47" s="258"/>
      <c r="H47" s="258"/>
      <c r="I47" s="258"/>
      <c r="J47" s="258"/>
      <c r="K47" s="258"/>
      <c r="L47" s="258"/>
      <c r="M47" s="258"/>
      <c r="N47" s="258"/>
      <c r="O47" s="258"/>
      <c r="P47" s="258"/>
      <c r="Q47" s="258"/>
      <c r="R47" s="259"/>
      <c r="S47" s="259"/>
      <c r="T47" s="259"/>
      <c r="U47" s="259"/>
      <c r="V47" s="259"/>
      <c r="W47" s="259"/>
      <c r="X47" s="258"/>
      <c r="Y47" s="258"/>
    </row>
    <row r="48" spans="1:26" s="16" customFormat="1" ht="12.6" customHeight="1" x14ac:dyDescent="0.2">
      <c r="A48" s="258" t="s">
        <v>46</v>
      </c>
      <c r="B48" s="258"/>
      <c r="C48" s="258"/>
      <c r="D48" s="258"/>
      <c r="E48" s="258"/>
      <c r="F48" s="258"/>
      <c r="G48" s="258"/>
      <c r="H48" s="258"/>
      <c r="I48" s="258"/>
      <c r="J48" s="258"/>
      <c r="K48" s="258"/>
      <c r="L48" s="258"/>
      <c r="M48" s="258"/>
      <c r="N48" s="258"/>
      <c r="O48" s="258"/>
      <c r="P48" s="258"/>
      <c r="Q48" s="258"/>
      <c r="R48" s="259"/>
      <c r="S48" s="259"/>
      <c r="T48" s="259"/>
      <c r="U48" s="259"/>
      <c r="V48" s="259"/>
      <c r="W48" s="259"/>
      <c r="X48" s="258"/>
      <c r="Y48" s="258"/>
    </row>
    <row r="49" spans="1:26" s="16" customFormat="1" ht="12.6" customHeight="1" x14ac:dyDescent="0.2">
      <c r="A49" s="258" t="s">
        <v>47</v>
      </c>
      <c r="B49" s="258"/>
      <c r="C49" s="258"/>
      <c r="D49" s="258"/>
      <c r="E49" s="258"/>
      <c r="F49" s="258"/>
      <c r="G49" s="258"/>
      <c r="H49" s="258"/>
      <c r="I49" s="258"/>
      <c r="J49" s="258"/>
      <c r="K49" s="258"/>
      <c r="L49" s="258"/>
      <c r="M49" s="258"/>
      <c r="N49" s="258"/>
      <c r="O49" s="258"/>
      <c r="P49" s="258"/>
      <c r="Q49" s="258"/>
      <c r="R49" s="259"/>
      <c r="S49" s="259"/>
      <c r="T49" s="259"/>
      <c r="U49" s="259"/>
      <c r="V49" s="259"/>
      <c r="W49" s="259"/>
      <c r="X49" s="258"/>
      <c r="Y49" s="258"/>
    </row>
    <row r="50" spans="1:26" ht="12.6"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2.6"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12.6"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2.6"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2.6"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2.6" customHeight="1" x14ac:dyDescent="0.2">
      <c r="A55" s="256"/>
      <c r="B55" s="257"/>
      <c r="C55" s="257"/>
      <c r="D55" s="257"/>
      <c r="E55" s="257"/>
      <c r="F55" s="257"/>
      <c r="G55" s="257"/>
      <c r="H55" s="257"/>
      <c r="I55" s="257"/>
      <c r="J55" s="257"/>
      <c r="K55" s="257"/>
      <c r="L55" s="257"/>
      <c r="M55" s="257"/>
      <c r="N55" s="257"/>
      <c r="O55" s="257"/>
      <c r="P55" s="257"/>
      <c r="Q55" s="257"/>
      <c r="R55" s="257"/>
      <c r="S55" s="257"/>
      <c r="T55" s="256"/>
      <c r="U55" s="256"/>
      <c r="V55" s="256"/>
      <c r="W55" s="256"/>
      <c r="X55" s="257"/>
      <c r="Y55" s="257"/>
      <c r="Z55" s="11"/>
    </row>
    <row r="56" spans="1:26" ht="12.6"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2.6"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2.6"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2.6"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2.6"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2.6" customHeigh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2.6" customHeight="1"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2.6" customHeight="1"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ht="12.6" customHeight="1"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ht="12.6" customHeight="1"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2.6" customHeight="1"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ht="12.6" customHeight="1"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2.6" customHeight="1"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2.6" customHeight="1"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2.6" customHeight="1"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2.6" customHeight="1"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ht="12.6" customHeight="1"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ht="12.6" customHeight="1"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12.6" customHeight="1"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ht="12.6" customHeight="1"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2.6" customHeight="1"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ht="12.6" customHeight="1"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sheetData>
  <mergeCells count="11">
    <mergeCell ref="C3:I3"/>
    <mergeCell ref="K3:Q3"/>
    <mergeCell ref="A42:Y42"/>
    <mergeCell ref="A43:Y43"/>
    <mergeCell ref="A44:Y44"/>
    <mergeCell ref="A55:Y55"/>
    <mergeCell ref="A45:Y45"/>
    <mergeCell ref="A46:Y46"/>
    <mergeCell ref="A47:Y47"/>
    <mergeCell ref="A48:Y48"/>
    <mergeCell ref="A49:Y49"/>
  </mergeCells>
  <pageMargins left="0.25" right="0.25" top="0.5" bottom="0.5" header="0.3" footer="0.3"/>
  <pageSetup scale="77"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23"/>
  <sheetViews>
    <sheetView topLeftCell="A10" workbookViewId="0">
      <selection activeCell="E7" sqref="E7"/>
    </sheetView>
  </sheetViews>
  <sheetFormatPr defaultColWidth="21.5" defaultRowHeight="12.75" x14ac:dyDescent="0.2"/>
  <cols>
    <col min="1" max="1" width="59.1640625" style="12" customWidth="1"/>
    <col min="2" max="2" width="0.6640625" style="12" customWidth="1"/>
    <col min="3" max="3" width="10.6640625" style="12" customWidth="1"/>
    <col min="4" max="4" width="0.6640625" style="12" customWidth="1"/>
    <col min="5" max="5" width="10.6640625" style="12" customWidth="1"/>
    <col min="6" max="6" width="0.6640625" style="12" customWidth="1"/>
    <col min="7" max="7" width="10.6640625" style="12" customWidth="1"/>
    <col min="8" max="8" width="0.6640625" style="12" customWidth="1"/>
    <col min="9" max="9" width="10.6640625" style="12" customWidth="1"/>
    <col min="10" max="10" width="0.6640625" style="12" customWidth="1"/>
    <col min="11" max="11" width="10.6640625" style="12" customWidth="1"/>
    <col min="12" max="12" width="0.6640625" style="12" customWidth="1"/>
    <col min="13" max="13" width="10.6640625" style="12" customWidth="1"/>
    <col min="14" max="14" width="0.6640625" style="12" customWidth="1"/>
    <col min="15" max="15" width="10.6640625" style="12" customWidth="1"/>
    <col min="16" max="16" width="0.6640625" style="12" customWidth="1"/>
    <col min="17" max="17" width="10.6640625" style="12" customWidth="1"/>
    <col min="18" max="18" width="0.6640625" style="12" customWidth="1"/>
    <col min="19" max="19" width="10.6640625" style="12" customWidth="1"/>
    <col min="20" max="20" width="9.5" style="12" customWidth="1"/>
    <col min="21" max="21" width="9.33203125" style="12" customWidth="1"/>
    <col min="22" max="16384" width="21.5" style="12"/>
  </cols>
  <sheetData>
    <row r="1" spans="1:26" s="34" customFormat="1" ht="18.75" customHeight="1" x14ac:dyDescent="0.2">
      <c r="A1" s="264" t="s">
        <v>20</v>
      </c>
      <c r="B1" s="264"/>
      <c r="C1" s="37"/>
      <c r="D1" s="37"/>
      <c r="E1" s="37"/>
      <c r="F1" s="37"/>
      <c r="G1" s="37"/>
      <c r="H1" s="37"/>
      <c r="I1" s="37"/>
      <c r="J1" s="37"/>
      <c r="K1" s="37"/>
      <c r="L1" s="37"/>
      <c r="M1" s="37"/>
      <c r="N1" s="37"/>
      <c r="O1" s="37"/>
      <c r="P1" s="37"/>
      <c r="Q1" s="37"/>
      <c r="R1" s="37"/>
      <c r="S1" s="37"/>
      <c r="T1" s="37"/>
      <c r="U1" s="37"/>
      <c r="V1" s="37"/>
      <c r="W1" s="37"/>
      <c r="X1" s="37"/>
      <c r="Y1" s="37"/>
      <c r="Z1" s="37"/>
    </row>
    <row r="2" spans="1:26" s="34" customFormat="1" ht="18.75" customHeight="1" x14ac:dyDescent="0.2">
      <c r="A2" s="264" t="s">
        <v>48</v>
      </c>
      <c r="B2" s="264"/>
      <c r="C2" s="37"/>
      <c r="D2" s="37"/>
      <c r="E2" s="37"/>
      <c r="F2" s="37"/>
      <c r="G2" s="37"/>
      <c r="H2" s="37"/>
      <c r="I2" s="37"/>
      <c r="J2" s="37"/>
      <c r="K2" s="37"/>
      <c r="L2" s="37"/>
      <c r="M2" s="37"/>
      <c r="N2" s="37"/>
      <c r="O2" s="37"/>
      <c r="P2" s="37"/>
      <c r="Q2" s="37"/>
      <c r="R2" s="37"/>
      <c r="S2" s="37"/>
      <c r="T2" s="37"/>
      <c r="U2" s="37"/>
      <c r="V2" s="37"/>
      <c r="W2" s="37"/>
      <c r="X2" s="37"/>
      <c r="Y2" s="37"/>
      <c r="Z2" s="37"/>
    </row>
    <row r="3" spans="1:26" s="34" customFormat="1" ht="18.75" customHeight="1" x14ac:dyDescent="0.2">
      <c r="A3" s="37"/>
      <c r="B3" s="37"/>
      <c r="C3" s="37"/>
      <c r="D3" s="37"/>
      <c r="E3" s="37"/>
      <c r="F3" s="37"/>
      <c r="G3" s="37"/>
      <c r="H3" s="37"/>
      <c r="I3" s="37"/>
      <c r="J3" s="37"/>
      <c r="K3" s="37"/>
      <c r="L3" s="37"/>
      <c r="M3" s="37"/>
      <c r="N3" s="37"/>
      <c r="O3" s="37"/>
      <c r="P3" s="37"/>
      <c r="Q3" s="37"/>
      <c r="R3" s="37"/>
      <c r="S3" s="37"/>
      <c r="T3" s="37"/>
      <c r="U3" s="37"/>
      <c r="V3" s="37"/>
      <c r="W3" s="37"/>
      <c r="X3" s="37"/>
      <c r="Y3" s="37"/>
      <c r="Z3" s="37"/>
    </row>
    <row r="4" spans="1:26" s="34" customFormat="1" ht="18.75" customHeight="1" x14ac:dyDescent="0.2">
      <c r="A4" s="37"/>
      <c r="B4" s="37"/>
      <c r="C4" s="260">
        <v>2014</v>
      </c>
      <c r="D4" s="261"/>
      <c r="E4" s="261"/>
      <c r="F4" s="261"/>
      <c r="G4" s="261"/>
      <c r="H4" s="261"/>
      <c r="I4" s="261"/>
      <c r="J4" s="37"/>
      <c r="K4" s="260">
        <v>2015</v>
      </c>
      <c r="L4" s="261"/>
      <c r="M4" s="261"/>
      <c r="N4" s="261"/>
      <c r="O4" s="261"/>
      <c r="P4" s="261"/>
      <c r="Q4" s="261"/>
      <c r="R4" s="72"/>
      <c r="S4" s="69">
        <v>2016</v>
      </c>
      <c r="T4" s="37"/>
      <c r="U4" s="37"/>
      <c r="V4" s="37"/>
      <c r="W4" s="37"/>
      <c r="X4" s="37"/>
      <c r="Y4" s="37"/>
      <c r="Z4" s="37"/>
    </row>
    <row r="5" spans="1:26" s="34" customFormat="1" ht="18.75" customHeight="1" x14ac:dyDescent="0.2">
      <c r="A5" s="70" t="s">
        <v>22</v>
      </c>
      <c r="B5" s="37"/>
      <c r="C5" s="71" t="s">
        <v>23</v>
      </c>
      <c r="D5" s="72"/>
      <c r="E5" s="71" t="s">
        <v>24</v>
      </c>
      <c r="F5" s="72"/>
      <c r="G5" s="71" t="s">
        <v>25</v>
      </c>
      <c r="H5" s="72"/>
      <c r="I5" s="71" t="s">
        <v>26</v>
      </c>
      <c r="J5" s="72"/>
      <c r="K5" s="71" t="s">
        <v>23</v>
      </c>
      <c r="L5" s="72"/>
      <c r="M5" s="71" t="s">
        <v>24</v>
      </c>
      <c r="N5" s="72"/>
      <c r="O5" s="71" t="s">
        <v>25</v>
      </c>
      <c r="P5" s="37"/>
      <c r="Q5" s="73" t="s">
        <v>26</v>
      </c>
      <c r="R5" s="72"/>
      <c r="S5" s="71" t="s">
        <v>23</v>
      </c>
      <c r="T5" s="37"/>
      <c r="U5" s="37"/>
      <c r="V5" s="37"/>
      <c r="W5" s="37"/>
      <c r="X5" s="37"/>
      <c r="Y5" s="37"/>
      <c r="Z5" s="37"/>
    </row>
    <row r="6" spans="1:26" s="38" customFormat="1" ht="18.75" customHeight="1" x14ac:dyDescent="0.2">
      <c r="A6" s="38" t="s">
        <v>49</v>
      </c>
      <c r="B6" s="36"/>
      <c r="C6" s="36"/>
      <c r="D6" s="36"/>
      <c r="E6" s="36"/>
      <c r="F6" s="36"/>
      <c r="G6" s="36"/>
      <c r="H6" s="36"/>
      <c r="I6" s="36"/>
      <c r="J6" s="36"/>
      <c r="K6" s="36"/>
      <c r="L6" s="36"/>
      <c r="M6" s="36"/>
      <c r="N6" s="36"/>
      <c r="O6" s="36"/>
      <c r="P6" s="36"/>
      <c r="Q6" s="36"/>
      <c r="R6" s="36"/>
      <c r="S6" s="36"/>
      <c r="T6" s="36"/>
      <c r="U6" s="36"/>
      <c r="V6" s="36"/>
      <c r="W6" s="36"/>
      <c r="X6" s="36"/>
      <c r="Y6" s="36"/>
      <c r="Z6" s="36"/>
    </row>
    <row r="7" spans="1:26" s="38" customFormat="1" ht="18.75" customHeight="1" x14ac:dyDescent="0.2">
      <c r="A7" s="40" t="s">
        <v>29</v>
      </c>
      <c r="B7" s="36"/>
      <c r="C7" s="152">
        <v>971</v>
      </c>
      <c r="D7" s="151"/>
      <c r="E7" s="152">
        <v>976</v>
      </c>
      <c r="F7" s="151"/>
      <c r="G7" s="152">
        <v>988</v>
      </c>
      <c r="H7" s="151"/>
      <c r="I7" s="152">
        <v>982</v>
      </c>
      <c r="J7" s="151"/>
      <c r="K7" s="152">
        <v>995</v>
      </c>
      <c r="L7" s="151"/>
      <c r="M7" s="152">
        <v>1011</v>
      </c>
      <c r="N7" s="151"/>
      <c r="O7" s="152">
        <v>1019</v>
      </c>
      <c r="P7" s="151"/>
      <c r="Q7" s="152">
        <v>986</v>
      </c>
      <c r="R7" s="151"/>
      <c r="S7" s="152">
        <v>990</v>
      </c>
      <c r="T7" s="36"/>
      <c r="U7" s="36"/>
      <c r="V7" s="91"/>
      <c r="W7" s="36"/>
      <c r="X7" s="36"/>
      <c r="Y7" s="36"/>
      <c r="Z7" s="36"/>
    </row>
    <row r="8" spans="1:26" s="38" customFormat="1" ht="18.75" customHeight="1" x14ac:dyDescent="0.2">
      <c r="A8" s="40" t="s">
        <v>50</v>
      </c>
      <c r="B8" s="36"/>
      <c r="C8" s="79">
        <v>38</v>
      </c>
      <c r="D8" s="91"/>
      <c r="E8" s="79">
        <v>46</v>
      </c>
      <c r="F8" s="91"/>
      <c r="G8" s="79">
        <v>37</v>
      </c>
      <c r="H8" s="36"/>
      <c r="I8" s="79">
        <v>37</v>
      </c>
      <c r="J8" s="91"/>
      <c r="K8" s="79">
        <v>43</v>
      </c>
      <c r="L8" s="91"/>
      <c r="M8" s="79">
        <v>49</v>
      </c>
      <c r="N8" s="91"/>
      <c r="O8" s="79">
        <v>38</v>
      </c>
      <c r="P8" s="36"/>
      <c r="Q8" s="79">
        <v>46</v>
      </c>
      <c r="R8" s="91"/>
      <c r="S8" s="79">
        <v>50</v>
      </c>
      <c r="T8" s="36"/>
      <c r="U8" s="36"/>
      <c r="V8" s="91"/>
      <c r="W8" s="36"/>
      <c r="X8" s="36"/>
      <c r="Y8" s="36"/>
      <c r="Z8" s="36"/>
    </row>
    <row r="9" spans="1:26" s="38" customFormat="1" ht="18.75" customHeight="1" x14ac:dyDescent="0.2">
      <c r="A9" s="40" t="s">
        <v>30</v>
      </c>
      <c r="B9" s="36"/>
      <c r="C9" s="79">
        <v>229</v>
      </c>
      <c r="D9" s="91"/>
      <c r="E9" s="79">
        <v>231</v>
      </c>
      <c r="F9" s="91"/>
      <c r="G9" s="79">
        <v>315</v>
      </c>
      <c r="H9" s="36"/>
      <c r="I9" s="79">
        <v>193</v>
      </c>
      <c r="J9" s="91"/>
      <c r="K9" s="79">
        <v>232</v>
      </c>
      <c r="L9" s="91"/>
      <c r="M9" s="79">
        <v>234</v>
      </c>
      <c r="N9" s="91"/>
      <c r="O9" s="79">
        <v>313</v>
      </c>
      <c r="P9" s="36"/>
      <c r="Q9" s="79">
        <v>199</v>
      </c>
      <c r="R9" s="91"/>
      <c r="S9" s="79">
        <v>244</v>
      </c>
      <c r="T9" s="36"/>
      <c r="U9" s="36"/>
      <c r="V9" s="91"/>
      <c r="W9" s="36"/>
      <c r="X9" s="36"/>
      <c r="Y9" s="36"/>
      <c r="Z9" s="36"/>
    </row>
    <row r="10" spans="1:26" s="38" customFormat="1" ht="18.75" customHeight="1" x14ac:dyDescent="0.2">
      <c r="A10" s="40" t="s">
        <v>31</v>
      </c>
      <c r="B10" s="36"/>
      <c r="C10" s="79">
        <v>325</v>
      </c>
      <c r="D10" s="91"/>
      <c r="E10" s="79">
        <v>326</v>
      </c>
      <c r="F10" s="91"/>
      <c r="G10" s="79">
        <v>337</v>
      </c>
      <c r="H10" s="36"/>
      <c r="I10" s="79">
        <v>347</v>
      </c>
      <c r="J10" s="91"/>
      <c r="K10" s="79">
        <v>344</v>
      </c>
      <c r="L10" s="91"/>
      <c r="M10" s="79">
        <v>347</v>
      </c>
      <c r="N10" s="91"/>
      <c r="O10" s="79">
        <v>345</v>
      </c>
      <c r="P10" s="36"/>
      <c r="Q10" s="79">
        <v>339</v>
      </c>
      <c r="R10" s="91"/>
      <c r="S10" s="79">
        <v>350</v>
      </c>
      <c r="T10" s="36"/>
      <c r="U10" s="36"/>
      <c r="V10" s="36"/>
      <c r="W10" s="36"/>
      <c r="X10" s="36"/>
      <c r="Y10" s="36"/>
      <c r="Z10" s="36"/>
    </row>
    <row r="11" spans="1:26" s="38" customFormat="1" ht="18.75" customHeight="1" x14ac:dyDescent="0.2">
      <c r="A11" s="40" t="s">
        <v>32</v>
      </c>
      <c r="B11" s="36"/>
      <c r="C11" s="81">
        <v>136</v>
      </c>
      <c r="D11" s="91"/>
      <c r="E11" s="81">
        <v>141</v>
      </c>
      <c r="F11" s="91"/>
      <c r="G11" s="81">
        <v>142</v>
      </c>
      <c r="H11" s="36"/>
      <c r="I11" s="81">
        <v>145</v>
      </c>
      <c r="J11" s="91"/>
      <c r="K11" s="81">
        <v>137</v>
      </c>
      <c r="L11" s="91"/>
      <c r="M11" s="81">
        <v>144</v>
      </c>
      <c r="N11" s="91"/>
      <c r="O11" s="81">
        <v>137</v>
      </c>
      <c r="P11" s="36"/>
      <c r="Q11" s="81">
        <v>137</v>
      </c>
      <c r="R11" s="91"/>
      <c r="S11" s="81">
        <v>131</v>
      </c>
      <c r="T11" s="36"/>
      <c r="U11" s="36"/>
      <c r="V11" s="36"/>
      <c r="W11" s="36"/>
      <c r="X11" s="36"/>
      <c r="Y11" s="36"/>
      <c r="Z11" s="36"/>
    </row>
    <row r="12" spans="1:26" s="38" customFormat="1" ht="18.75" customHeight="1" x14ac:dyDescent="0.2">
      <c r="A12" s="75" t="s">
        <v>33</v>
      </c>
      <c r="B12" s="36"/>
      <c r="C12" s="79">
        <v>1699</v>
      </c>
      <c r="D12" s="91"/>
      <c r="E12" s="79">
        <v>1720</v>
      </c>
      <c r="F12" s="91"/>
      <c r="G12" s="79">
        <v>1819</v>
      </c>
      <c r="H12" s="36"/>
      <c r="I12" s="79">
        <v>1704</v>
      </c>
      <c r="J12" s="91"/>
      <c r="K12" s="79">
        <v>1751</v>
      </c>
      <c r="L12" s="91"/>
      <c r="M12" s="79">
        <v>1785</v>
      </c>
      <c r="N12" s="91"/>
      <c r="O12" s="79">
        <v>1852</v>
      </c>
      <c r="P12" s="36"/>
      <c r="Q12" s="79">
        <v>1707</v>
      </c>
      <c r="R12" s="91"/>
      <c r="S12" s="79">
        <v>1765</v>
      </c>
      <c r="T12" s="36"/>
      <c r="U12" s="36"/>
      <c r="V12" s="36"/>
      <c r="W12" s="36"/>
      <c r="X12" s="36"/>
      <c r="Y12" s="36"/>
      <c r="Z12" s="36"/>
    </row>
    <row r="13" spans="1:26" s="38" customFormat="1" ht="18.75" customHeight="1" x14ac:dyDescent="0.2">
      <c r="A13" s="38" t="s">
        <v>234</v>
      </c>
      <c r="B13" s="36"/>
      <c r="C13" s="79">
        <v>843</v>
      </c>
      <c r="D13" s="91"/>
      <c r="E13" s="79">
        <v>883</v>
      </c>
      <c r="F13" s="91"/>
      <c r="G13" s="79">
        <v>881</v>
      </c>
      <c r="H13" s="36"/>
      <c r="I13" s="79">
        <v>885</v>
      </c>
      <c r="J13" s="91"/>
      <c r="K13" s="79">
        <v>867</v>
      </c>
      <c r="L13" s="91"/>
      <c r="M13" s="79">
        <v>878</v>
      </c>
      <c r="N13" s="91"/>
      <c r="O13" s="79">
        <v>829</v>
      </c>
      <c r="P13" s="36"/>
      <c r="Q13" s="79">
        <v>864</v>
      </c>
      <c r="R13" s="91"/>
      <c r="S13" s="79">
        <v>812</v>
      </c>
      <c r="T13" s="36"/>
      <c r="U13" s="36"/>
      <c r="V13" s="36"/>
      <c r="W13" s="36"/>
      <c r="X13" s="36"/>
      <c r="Y13" s="36"/>
      <c r="Z13" s="36"/>
    </row>
    <row r="14" spans="1:26" s="38" customFormat="1" ht="18.75" customHeight="1" x14ac:dyDescent="0.2">
      <c r="A14" s="38" t="s">
        <v>51</v>
      </c>
      <c r="B14" s="36"/>
      <c r="C14" s="79">
        <v>136</v>
      </c>
      <c r="D14" s="91"/>
      <c r="E14" s="79">
        <v>130</v>
      </c>
      <c r="F14" s="91"/>
      <c r="G14" s="79">
        <v>153</v>
      </c>
      <c r="H14" s="36"/>
      <c r="I14" s="79">
        <v>151</v>
      </c>
      <c r="J14" s="91"/>
      <c r="K14" s="79">
        <v>229</v>
      </c>
      <c r="L14" s="91"/>
      <c r="M14" s="79">
        <v>187</v>
      </c>
      <c r="N14" s="91"/>
      <c r="O14" s="79">
        <v>179</v>
      </c>
      <c r="P14" s="36"/>
      <c r="Q14" s="79">
        <v>173</v>
      </c>
      <c r="R14" s="91"/>
      <c r="S14" s="79">
        <v>175</v>
      </c>
      <c r="T14" s="36"/>
      <c r="U14" s="36"/>
      <c r="V14" s="36"/>
      <c r="W14" s="36"/>
      <c r="X14" s="36"/>
      <c r="Y14" s="36"/>
      <c r="Z14" s="36"/>
    </row>
    <row r="15" spans="1:26" s="38" customFormat="1" ht="18.75" customHeight="1" x14ac:dyDescent="0.2">
      <c r="A15" s="38" t="s">
        <v>35</v>
      </c>
      <c r="B15" s="36"/>
      <c r="C15" s="79">
        <v>43</v>
      </c>
      <c r="D15" s="91"/>
      <c r="E15" s="79">
        <v>43</v>
      </c>
      <c r="F15" s="91"/>
      <c r="G15" s="79">
        <v>44</v>
      </c>
      <c r="H15" s="36"/>
      <c r="I15" s="79">
        <v>43</v>
      </c>
      <c r="J15" s="91"/>
      <c r="K15" s="79">
        <v>41</v>
      </c>
      <c r="L15" s="91"/>
      <c r="M15" s="79">
        <v>39</v>
      </c>
      <c r="N15" s="91"/>
      <c r="O15" s="79">
        <v>41</v>
      </c>
      <c r="P15" s="36"/>
      <c r="Q15" s="79">
        <v>41</v>
      </c>
      <c r="R15" s="91"/>
      <c r="S15" s="79">
        <v>39</v>
      </c>
      <c r="T15" s="36"/>
      <c r="U15" s="36"/>
      <c r="V15" s="36"/>
      <c r="W15" s="36"/>
      <c r="X15" s="36"/>
      <c r="Y15" s="36"/>
      <c r="Z15" s="36"/>
    </row>
    <row r="16" spans="1:26" s="38" customFormat="1" ht="18.75" customHeight="1" x14ac:dyDescent="0.2">
      <c r="A16" s="38" t="s">
        <v>36</v>
      </c>
      <c r="B16" s="36"/>
      <c r="C16" s="79">
        <v>38</v>
      </c>
      <c r="D16" s="91"/>
      <c r="E16" s="79">
        <v>44</v>
      </c>
      <c r="F16" s="91"/>
      <c r="G16" s="79">
        <v>44</v>
      </c>
      <c r="H16" s="36"/>
      <c r="I16" s="79">
        <v>43</v>
      </c>
      <c r="J16" s="91"/>
      <c r="K16" s="79">
        <v>40</v>
      </c>
      <c r="L16" s="91"/>
      <c r="M16" s="79">
        <v>58</v>
      </c>
      <c r="N16" s="91"/>
      <c r="O16" s="79">
        <v>71</v>
      </c>
      <c r="P16" s="36"/>
      <c r="Q16" s="79">
        <v>51</v>
      </c>
      <c r="R16" s="91"/>
      <c r="S16" s="79">
        <v>54</v>
      </c>
      <c r="T16" s="36"/>
      <c r="U16" s="36"/>
      <c r="V16" s="36"/>
      <c r="W16" s="36"/>
      <c r="X16" s="36"/>
      <c r="Y16" s="36"/>
      <c r="Z16" s="36"/>
    </row>
    <row r="17" spans="1:26" s="38" customFormat="1" ht="18.75" customHeight="1" x14ac:dyDescent="0.2">
      <c r="A17" s="38" t="s">
        <v>251</v>
      </c>
      <c r="B17" s="36"/>
      <c r="C17" s="81">
        <v>102</v>
      </c>
      <c r="D17" s="91"/>
      <c r="E17" s="81">
        <v>142</v>
      </c>
      <c r="F17" s="91"/>
      <c r="G17" s="81">
        <v>890</v>
      </c>
      <c r="H17" s="36"/>
      <c r="I17" s="81">
        <v>78</v>
      </c>
      <c r="J17" s="91"/>
      <c r="K17" s="81">
        <v>60</v>
      </c>
      <c r="L17" s="91"/>
      <c r="M17" s="81">
        <v>104</v>
      </c>
      <c r="N17" s="91"/>
      <c r="O17" s="81">
        <v>59</v>
      </c>
      <c r="P17" s="36"/>
      <c r="Q17" s="81">
        <v>93</v>
      </c>
      <c r="R17" s="91"/>
      <c r="S17" s="81">
        <v>105</v>
      </c>
      <c r="T17" s="36"/>
      <c r="U17" s="36"/>
      <c r="V17" s="36"/>
      <c r="W17" s="36"/>
      <c r="X17" s="36"/>
      <c r="Y17" s="36"/>
      <c r="Z17" s="36"/>
    </row>
    <row r="18" spans="1:26" s="38" customFormat="1" ht="18.75" customHeight="1" x14ac:dyDescent="0.2">
      <c r="A18" s="75" t="s">
        <v>252</v>
      </c>
      <c r="B18" s="36"/>
      <c r="C18" s="79">
        <v>2861</v>
      </c>
      <c r="D18" s="91"/>
      <c r="E18" s="79">
        <v>2962</v>
      </c>
      <c r="F18" s="91"/>
      <c r="G18" s="79">
        <v>3831</v>
      </c>
      <c r="H18" s="36"/>
      <c r="I18" s="79">
        <v>2904</v>
      </c>
      <c r="J18" s="91"/>
      <c r="K18" s="79">
        <v>2988</v>
      </c>
      <c r="L18" s="91"/>
      <c r="M18" s="79">
        <v>3051</v>
      </c>
      <c r="N18" s="91"/>
      <c r="O18" s="79">
        <v>3031</v>
      </c>
      <c r="P18" s="36"/>
      <c r="Q18" s="79">
        <v>2929</v>
      </c>
      <c r="R18" s="91"/>
      <c r="S18" s="79">
        <v>2950</v>
      </c>
      <c r="T18" s="36"/>
      <c r="U18" s="36"/>
      <c r="V18" s="36"/>
      <c r="W18" s="36"/>
      <c r="X18" s="36"/>
      <c r="Y18" s="36"/>
      <c r="Z18" s="36"/>
    </row>
    <row r="19" spans="1:26" s="38" customFormat="1" ht="18.75" customHeight="1" x14ac:dyDescent="0.2">
      <c r="A19" s="38" t="s">
        <v>52</v>
      </c>
      <c r="B19" s="36"/>
      <c r="C19" s="81">
        <v>22</v>
      </c>
      <c r="D19" s="91"/>
      <c r="E19" s="81">
        <v>18</v>
      </c>
      <c r="F19" s="91"/>
      <c r="G19" s="81">
        <v>20</v>
      </c>
      <c r="H19" s="36"/>
      <c r="I19" s="81">
        <v>31</v>
      </c>
      <c r="J19" s="91"/>
      <c r="K19" s="81">
        <v>24</v>
      </c>
      <c r="L19" s="91"/>
      <c r="M19" s="81">
        <v>16</v>
      </c>
      <c r="N19" s="91"/>
      <c r="O19" s="81">
        <v>22</v>
      </c>
      <c r="P19" s="36"/>
      <c r="Q19" s="81">
        <v>21</v>
      </c>
      <c r="R19" s="91"/>
      <c r="S19" s="81">
        <v>20</v>
      </c>
      <c r="T19" s="36"/>
      <c r="U19" s="36"/>
      <c r="V19" s="36"/>
      <c r="W19" s="36"/>
      <c r="X19" s="36"/>
      <c r="Y19" s="36"/>
      <c r="Z19" s="36"/>
    </row>
    <row r="20" spans="1:26" s="38" customFormat="1" ht="18.75" customHeight="1" x14ac:dyDescent="0.2">
      <c r="A20" s="38" t="s">
        <v>253</v>
      </c>
      <c r="B20" s="36"/>
      <c r="C20" s="152">
        <v>2883</v>
      </c>
      <c r="D20" s="151"/>
      <c r="E20" s="152">
        <v>2980</v>
      </c>
      <c r="F20" s="151"/>
      <c r="G20" s="152">
        <v>3851</v>
      </c>
      <c r="H20" s="151"/>
      <c r="I20" s="152">
        <v>2935</v>
      </c>
      <c r="J20" s="151"/>
      <c r="K20" s="152">
        <v>3012</v>
      </c>
      <c r="L20" s="151"/>
      <c r="M20" s="152">
        <v>3067</v>
      </c>
      <c r="N20" s="151"/>
      <c r="O20" s="152">
        <v>3053</v>
      </c>
      <c r="P20" s="151"/>
      <c r="Q20" s="152">
        <v>2950</v>
      </c>
      <c r="R20" s="151"/>
      <c r="S20" s="152">
        <v>2970</v>
      </c>
      <c r="T20" s="36"/>
      <c r="U20" s="36"/>
      <c r="V20" s="36"/>
      <c r="W20" s="36"/>
      <c r="X20" s="36"/>
      <c r="Y20" s="36"/>
      <c r="Z20" s="36"/>
    </row>
    <row r="21" spans="1:26" s="38" customFormat="1" ht="22.5" customHeight="1" x14ac:dyDescent="0.2">
      <c r="A21" s="38" t="s">
        <v>53</v>
      </c>
      <c r="B21" s="36"/>
      <c r="C21" s="85">
        <v>0.79</v>
      </c>
      <c r="D21" s="86"/>
      <c r="E21" s="85">
        <v>0.79</v>
      </c>
      <c r="F21" s="86"/>
      <c r="G21" s="85">
        <v>0.83</v>
      </c>
      <c r="H21" s="36"/>
      <c r="I21" s="85">
        <v>0.79</v>
      </c>
      <c r="J21" s="86"/>
      <c r="K21" s="85">
        <v>0.79</v>
      </c>
      <c r="L21" s="86"/>
      <c r="M21" s="85">
        <v>0.79</v>
      </c>
      <c r="N21" s="86"/>
      <c r="O21" s="85">
        <v>0.8</v>
      </c>
      <c r="P21" s="36"/>
      <c r="Q21" s="85">
        <v>0.79</v>
      </c>
      <c r="R21" s="86"/>
      <c r="S21" s="85">
        <v>0.79</v>
      </c>
      <c r="T21" s="36"/>
      <c r="U21" s="36"/>
      <c r="V21" s="36"/>
      <c r="W21" s="36"/>
      <c r="X21" s="36"/>
      <c r="Y21" s="36"/>
      <c r="Z21" s="36"/>
    </row>
    <row r="22" spans="1:26" ht="18.75" customHeight="1" x14ac:dyDescent="0.2">
      <c r="A22" s="41"/>
      <c r="B22" s="41"/>
      <c r="C22" s="41"/>
      <c r="D22" s="41"/>
      <c r="E22" s="41"/>
      <c r="F22" s="41"/>
      <c r="G22" s="41"/>
      <c r="H22" s="41"/>
      <c r="I22" s="41"/>
      <c r="J22" s="41"/>
      <c r="K22" s="41"/>
      <c r="L22" s="41"/>
      <c r="M22" s="41"/>
      <c r="N22" s="41"/>
      <c r="O22" s="41"/>
      <c r="P22" s="41"/>
      <c r="Q22" s="41"/>
      <c r="R22" s="41"/>
      <c r="S22" s="41"/>
      <c r="T22" s="41"/>
      <c r="U22" s="41"/>
      <c r="V22" s="41"/>
      <c r="W22" s="41"/>
      <c r="X22" s="41"/>
      <c r="Y22" s="41"/>
      <c r="Z22" s="41"/>
    </row>
    <row r="23" spans="1:26" s="16" customFormat="1" ht="18.75" customHeight="1" x14ac:dyDescent="0.2">
      <c r="A23" s="265" t="s">
        <v>254</v>
      </c>
      <c r="B23" s="265"/>
      <c r="C23" s="265"/>
      <c r="D23" s="265"/>
      <c r="E23" s="265"/>
      <c r="F23" s="265"/>
      <c r="G23" s="265"/>
      <c r="H23" s="265"/>
      <c r="I23" s="265"/>
      <c r="J23" s="265"/>
      <c r="K23" s="265"/>
      <c r="L23" s="265"/>
      <c r="M23" s="265"/>
      <c r="N23" s="265"/>
      <c r="O23" s="265"/>
      <c r="P23" s="265"/>
      <c r="Q23" s="266"/>
      <c r="R23" s="266"/>
      <c r="S23" s="265"/>
      <c r="T23" s="11"/>
      <c r="U23" s="11"/>
      <c r="V23" s="11"/>
      <c r="W23" s="11"/>
      <c r="X23" s="11"/>
      <c r="Y23" s="11"/>
      <c r="Z23" s="11"/>
    </row>
  </sheetData>
  <mergeCells count="5">
    <mergeCell ref="A1:B1"/>
    <mergeCell ref="A2:B2"/>
    <mergeCell ref="C4:I4"/>
    <mergeCell ref="K4:Q4"/>
    <mergeCell ref="A23:S23"/>
  </mergeCells>
  <pageMargins left="0.25" right="0.25" top="0.5" bottom="0.5" header="0.3" footer="0.3"/>
  <pageSetup scale="93"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N103"/>
  <sheetViews>
    <sheetView workbookViewId="0">
      <selection activeCell="E7" sqref="E7"/>
    </sheetView>
  </sheetViews>
  <sheetFormatPr defaultColWidth="21.5" defaultRowHeight="12.75" x14ac:dyDescent="0.2"/>
  <cols>
    <col min="1" max="1" width="56" style="12" customWidth="1"/>
    <col min="2" max="2" width="1" style="12" customWidth="1"/>
    <col min="3" max="3" width="11.6640625" style="12" customWidth="1"/>
    <col min="4" max="4" width="1" style="12" customWidth="1"/>
    <col min="5" max="5" width="8.1640625" style="12" customWidth="1"/>
    <col min="6" max="6" width="1" style="12" customWidth="1"/>
    <col min="7" max="7" width="10" style="12" customWidth="1"/>
    <col min="8" max="8" width="1" style="12" customWidth="1"/>
    <col min="9" max="9" width="8.1640625" style="12" customWidth="1"/>
    <col min="10" max="10" width="1" style="12" customWidth="1"/>
    <col min="11" max="11" width="11.6640625" style="12" customWidth="1"/>
    <col min="12" max="12" width="1" style="12" customWidth="1"/>
    <col min="13" max="13" width="8.1640625" style="12" customWidth="1"/>
    <col min="14" max="14" width="1" style="12" customWidth="1"/>
    <col min="15" max="15" width="11.6640625" style="12" customWidth="1"/>
    <col min="16" max="16" width="1" style="12" customWidth="1"/>
    <col min="17" max="17" width="8.1640625" style="12" customWidth="1"/>
    <col min="18" max="18" width="4.1640625" style="96" customWidth="1"/>
    <col min="19" max="19" width="56" style="12" customWidth="1"/>
    <col min="20" max="20" width="1" style="12" customWidth="1"/>
    <col min="21" max="21" width="11.6640625" style="12" customWidth="1"/>
    <col min="22" max="22" width="1" style="12" customWidth="1"/>
    <col min="23" max="23" width="8.1640625" style="12" customWidth="1"/>
    <col min="24" max="24" width="1.1640625" style="12" customWidth="1"/>
    <col min="25" max="25" width="11.6640625" style="12" customWidth="1"/>
    <col min="26" max="26" width="1.1640625" style="12" customWidth="1"/>
    <col min="27" max="27" width="8.1640625" style="12" customWidth="1"/>
    <col min="28" max="28" width="1.1640625" style="12" customWidth="1"/>
    <col min="29" max="29" width="11.6640625" style="12" customWidth="1"/>
    <col min="30" max="30" width="1.1640625" style="12" customWidth="1"/>
    <col min="31" max="31" width="8.1640625" style="12" customWidth="1"/>
    <col min="32" max="32" width="1.1640625" style="12" customWidth="1"/>
    <col min="33" max="33" width="11.6640625" style="12" customWidth="1"/>
    <col min="34" max="34" width="1.1640625" style="12" customWidth="1"/>
    <col min="35" max="35" width="8.1640625" style="12" customWidth="1"/>
    <col min="36" max="36" width="1.1640625" style="12" customWidth="1"/>
    <col min="37" max="37" width="11.6640625" style="12" customWidth="1"/>
    <col min="38" max="38" width="1" style="12" customWidth="1"/>
    <col min="39" max="39" width="8.1640625" style="12" customWidth="1"/>
    <col min="40" max="40" width="0.6640625" style="12" customWidth="1"/>
    <col min="41" max="16384" width="21.5" style="12"/>
  </cols>
  <sheetData>
    <row r="1" spans="1:40" ht="5.0999999999999996" customHeight="1" x14ac:dyDescent="0.2">
      <c r="A1" s="48"/>
      <c r="B1" s="11"/>
      <c r="C1" s="11"/>
      <c r="D1" s="11"/>
      <c r="E1" s="11"/>
      <c r="F1" s="11"/>
      <c r="G1" s="11"/>
      <c r="H1" s="11"/>
      <c r="I1" s="11"/>
      <c r="J1" s="11"/>
      <c r="K1" s="11"/>
      <c r="L1" s="11"/>
      <c r="M1" s="11"/>
      <c r="N1" s="11"/>
      <c r="O1" s="11"/>
      <c r="P1" s="11"/>
      <c r="Q1" s="11"/>
      <c r="R1" s="94"/>
      <c r="S1" s="48"/>
      <c r="T1" s="11"/>
      <c r="U1" s="11"/>
      <c r="V1" s="11"/>
      <c r="W1" s="11"/>
      <c r="X1" s="11"/>
      <c r="Y1" s="11"/>
      <c r="Z1" s="11"/>
      <c r="AA1" s="11"/>
      <c r="AB1" s="11"/>
      <c r="AC1" s="11"/>
      <c r="AD1" s="11"/>
      <c r="AE1" s="11"/>
      <c r="AF1" s="11"/>
      <c r="AG1" s="11"/>
      <c r="AH1" s="11"/>
      <c r="AI1" s="11"/>
      <c r="AK1" s="11"/>
      <c r="AL1" s="11"/>
      <c r="AM1" s="11"/>
      <c r="AN1" s="11"/>
    </row>
    <row r="2" spans="1:40" x14ac:dyDescent="0.2">
      <c r="A2" s="10" t="s">
        <v>20</v>
      </c>
      <c r="B2" s="11"/>
      <c r="C2" s="11"/>
      <c r="D2" s="11"/>
      <c r="E2" s="11"/>
      <c r="F2" s="11"/>
      <c r="G2" s="11"/>
      <c r="H2" s="11"/>
      <c r="I2" s="11"/>
      <c r="J2" s="11"/>
      <c r="K2" s="11"/>
      <c r="L2" s="11"/>
      <c r="M2" s="11"/>
      <c r="N2" s="11"/>
      <c r="O2" s="11"/>
      <c r="P2" s="11"/>
      <c r="Q2" s="11"/>
      <c r="R2" s="94"/>
      <c r="S2" s="10" t="s">
        <v>20</v>
      </c>
      <c r="T2" s="11"/>
      <c r="U2" s="11"/>
      <c r="V2" s="11"/>
      <c r="W2" s="11"/>
      <c r="X2" s="11"/>
      <c r="Y2" s="11"/>
      <c r="Z2" s="11"/>
      <c r="AA2" s="11"/>
      <c r="AB2" s="11"/>
      <c r="AC2" s="11"/>
      <c r="AD2" s="11"/>
      <c r="AE2" s="11"/>
      <c r="AF2" s="11"/>
      <c r="AG2" s="11"/>
      <c r="AH2" s="11"/>
      <c r="AI2" s="11"/>
      <c r="AK2" s="11"/>
      <c r="AL2" s="11"/>
      <c r="AM2" s="11"/>
      <c r="AN2" s="11"/>
    </row>
    <row r="3" spans="1:40" x14ac:dyDescent="0.2">
      <c r="A3" s="10" t="s">
        <v>8</v>
      </c>
      <c r="B3" s="11"/>
      <c r="C3" s="11"/>
      <c r="D3" s="11"/>
      <c r="E3" s="11"/>
      <c r="F3" s="11"/>
      <c r="G3" s="11"/>
      <c r="H3" s="11"/>
      <c r="I3" s="11"/>
      <c r="J3" s="11"/>
      <c r="K3" s="11"/>
      <c r="L3" s="11"/>
      <c r="M3" s="11"/>
      <c r="N3" s="11"/>
      <c r="O3" s="11"/>
      <c r="P3" s="11"/>
      <c r="Q3" s="11"/>
      <c r="R3" s="94"/>
      <c r="S3" s="10" t="s">
        <v>8</v>
      </c>
      <c r="T3" s="11"/>
      <c r="U3" s="11"/>
      <c r="V3" s="11"/>
      <c r="W3" s="11"/>
      <c r="X3" s="11"/>
      <c r="Y3" s="11"/>
      <c r="Z3" s="11"/>
      <c r="AA3" s="11"/>
      <c r="AB3" s="11"/>
      <c r="AC3" s="11"/>
      <c r="AD3" s="11"/>
      <c r="AE3" s="11"/>
      <c r="AF3" s="11"/>
      <c r="AG3" s="11"/>
      <c r="AH3" s="11"/>
      <c r="AI3" s="11"/>
      <c r="AK3" s="11"/>
      <c r="AL3" s="11"/>
      <c r="AM3" s="11"/>
      <c r="AN3" s="11"/>
    </row>
    <row r="4" spans="1:40" ht="4.5" customHeight="1" x14ac:dyDescent="0.2">
      <c r="A4" s="11"/>
      <c r="B4" s="11"/>
      <c r="C4" s="11"/>
      <c r="D4" s="11"/>
      <c r="E4" s="11"/>
      <c r="F4" s="11"/>
      <c r="G4" s="11"/>
      <c r="H4" s="11"/>
      <c r="I4" s="11"/>
      <c r="J4" s="11"/>
      <c r="K4" s="11"/>
      <c r="L4" s="11"/>
      <c r="M4" s="11"/>
      <c r="N4" s="11"/>
      <c r="O4" s="11"/>
      <c r="P4" s="11"/>
      <c r="Q4" s="11"/>
      <c r="R4" s="94"/>
      <c r="S4" s="11"/>
      <c r="T4" s="11"/>
      <c r="U4" s="11"/>
      <c r="V4" s="11"/>
      <c r="W4" s="11"/>
      <c r="X4" s="11"/>
      <c r="Y4" s="11"/>
      <c r="Z4" s="11"/>
      <c r="AA4" s="11"/>
      <c r="AB4" s="11"/>
      <c r="AC4" s="11"/>
      <c r="AD4" s="11"/>
      <c r="AE4" s="11"/>
      <c r="AF4" s="11"/>
      <c r="AG4" s="11"/>
      <c r="AH4" s="11"/>
      <c r="AI4" s="11"/>
      <c r="AK4" s="11"/>
      <c r="AL4" s="11"/>
      <c r="AM4" s="11"/>
      <c r="AN4" s="11"/>
    </row>
    <row r="5" spans="1:40" ht="4.5" customHeight="1" x14ac:dyDescent="0.2">
      <c r="A5" s="11"/>
      <c r="B5" s="11"/>
      <c r="C5" s="11"/>
      <c r="D5" s="11"/>
      <c r="E5" s="11"/>
      <c r="F5" s="11"/>
      <c r="G5" s="11"/>
      <c r="H5" s="11"/>
      <c r="I5" s="11"/>
      <c r="J5" s="11"/>
      <c r="K5" s="11"/>
      <c r="L5" s="11"/>
      <c r="M5" s="11"/>
      <c r="N5" s="11"/>
      <c r="O5" s="11"/>
      <c r="P5" s="11"/>
      <c r="Q5" s="11"/>
      <c r="R5" s="94"/>
      <c r="S5" s="11"/>
      <c r="T5" s="11"/>
      <c r="U5" s="11"/>
      <c r="V5" s="11"/>
      <c r="W5" s="11"/>
      <c r="X5" s="11"/>
      <c r="Y5" s="11"/>
      <c r="Z5" s="11"/>
      <c r="AA5" s="11"/>
      <c r="AB5" s="11"/>
      <c r="AC5" s="11"/>
      <c r="AD5" s="11"/>
      <c r="AE5" s="11"/>
      <c r="AF5" s="11"/>
      <c r="AG5" s="11"/>
      <c r="AH5" s="11"/>
      <c r="AI5" s="11"/>
      <c r="AK5" s="11"/>
      <c r="AL5" s="11"/>
      <c r="AM5" s="11"/>
      <c r="AN5" s="11"/>
    </row>
    <row r="6" spans="1:40" s="44" customFormat="1" x14ac:dyDescent="0.2">
      <c r="A6" s="48"/>
      <c r="B6" s="48"/>
      <c r="C6" s="267">
        <v>2014</v>
      </c>
      <c r="D6" s="267"/>
      <c r="E6" s="267"/>
      <c r="F6" s="267"/>
      <c r="G6" s="267"/>
      <c r="H6" s="267"/>
      <c r="I6" s="267"/>
      <c r="J6" s="267"/>
      <c r="K6" s="267"/>
      <c r="L6" s="267"/>
      <c r="M6" s="267"/>
      <c r="N6" s="267"/>
      <c r="O6" s="267"/>
      <c r="P6" s="267"/>
      <c r="Q6" s="267"/>
      <c r="R6" s="154"/>
      <c r="S6" s="48"/>
      <c r="U6" s="267">
        <v>2015</v>
      </c>
      <c r="V6" s="268"/>
      <c r="W6" s="268"/>
      <c r="X6" s="268"/>
      <c r="Y6" s="268"/>
      <c r="Z6" s="268"/>
      <c r="AA6" s="268"/>
      <c r="AB6" s="277"/>
      <c r="AC6" s="277"/>
      <c r="AD6" s="277"/>
      <c r="AE6" s="277"/>
      <c r="AF6" s="277"/>
      <c r="AG6" s="277"/>
      <c r="AH6" s="277"/>
      <c r="AI6" s="277"/>
      <c r="AK6" s="267">
        <v>2016</v>
      </c>
      <c r="AL6" s="268"/>
      <c r="AM6" s="268"/>
      <c r="AN6" s="63"/>
    </row>
    <row r="7" spans="1:40" s="44" customFormat="1" x14ac:dyDescent="0.2">
      <c r="A7" s="65" t="s">
        <v>54</v>
      </c>
      <c r="B7" s="48"/>
      <c r="C7" s="269" t="s">
        <v>55</v>
      </c>
      <c r="D7" s="270"/>
      <c r="E7" s="270"/>
      <c r="F7" s="48"/>
      <c r="G7" s="269" t="s">
        <v>56</v>
      </c>
      <c r="H7" s="268"/>
      <c r="I7" s="268"/>
      <c r="J7" s="67"/>
      <c r="K7" s="269" t="s">
        <v>57</v>
      </c>
      <c r="L7" s="268"/>
      <c r="M7" s="268"/>
      <c r="N7" s="155"/>
      <c r="O7" s="269" t="s">
        <v>58</v>
      </c>
      <c r="P7" s="271"/>
      <c r="Q7" s="271"/>
      <c r="R7" s="155"/>
      <c r="S7" s="65" t="s">
        <v>54</v>
      </c>
      <c r="T7" s="67"/>
      <c r="U7" s="272" t="s">
        <v>55</v>
      </c>
      <c r="V7" s="273"/>
      <c r="W7" s="273"/>
      <c r="X7" s="100"/>
      <c r="Y7" s="272" t="s">
        <v>56</v>
      </c>
      <c r="Z7" s="274"/>
      <c r="AA7" s="274"/>
      <c r="AB7" s="100"/>
      <c r="AC7" s="272" t="s">
        <v>57</v>
      </c>
      <c r="AD7" s="274"/>
      <c r="AE7" s="274"/>
      <c r="AF7" s="100"/>
      <c r="AG7" s="272" t="s">
        <v>58</v>
      </c>
      <c r="AH7" s="273"/>
      <c r="AI7" s="273"/>
      <c r="AK7" s="272" t="s">
        <v>55</v>
      </c>
      <c r="AL7" s="273"/>
      <c r="AM7" s="273"/>
      <c r="AN7" s="67"/>
    </row>
    <row r="8" spans="1:40" x14ac:dyDescent="0.2">
      <c r="A8" s="11"/>
      <c r="B8" s="11"/>
      <c r="C8" s="11"/>
      <c r="D8" s="11"/>
      <c r="E8" s="11"/>
      <c r="F8" s="11"/>
      <c r="G8" s="11"/>
      <c r="H8" s="11"/>
      <c r="I8" s="11"/>
      <c r="J8" s="11"/>
      <c r="K8" s="11"/>
      <c r="L8" s="11"/>
      <c r="M8" s="11"/>
      <c r="N8" s="11"/>
      <c r="O8" s="11"/>
      <c r="P8" s="11"/>
      <c r="Q8" s="11"/>
      <c r="R8" s="94"/>
      <c r="S8" s="11"/>
      <c r="T8" s="11"/>
      <c r="U8" s="11"/>
      <c r="V8" s="11"/>
      <c r="W8" s="11"/>
      <c r="X8" s="11"/>
      <c r="Y8" s="11"/>
      <c r="Z8" s="11"/>
      <c r="AA8" s="11"/>
      <c r="AB8" s="11"/>
      <c r="AC8" s="11"/>
      <c r="AD8" s="11"/>
      <c r="AE8" s="11"/>
      <c r="AF8" s="11"/>
      <c r="AG8" s="11"/>
      <c r="AH8" s="11"/>
      <c r="AI8" s="11"/>
      <c r="AK8" s="11"/>
      <c r="AL8" s="11"/>
      <c r="AM8" s="11"/>
      <c r="AN8" s="11"/>
    </row>
    <row r="9" spans="1:40" x14ac:dyDescent="0.2">
      <c r="A9" s="235" t="s">
        <v>59</v>
      </c>
      <c r="B9" s="11"/>
      <c r="C9" s="49" t="s">
        <v>60</v>
      </c>
      <c r="D9" s="15"/>
      <c r="E9" s="49" t="s">
        <v>60</v>
      </c>
      <c r="F9" s="11"/>
      <c r="G9" s="49" t="s">
        <v>60</v>
      </c>
      <c r="H9" s="15"/>
      <c r="I9" s="49" t="s">
        <v>60</v>
      </c>
      <c r="J9" s="15"/>
      <c r="K9" s="49" t="s">
        <v>60</v>
      </c>
      <c r="L9" s="15"/>
      <c r="M9" s="49" t="s">
        <v>60</v>
      </c>
      <c r="N9" s="15"/>
      <c r="O9" s="49" t="s">
        <v>60</v>
      </c>
      <c r="P9" s="15"/>
      <c r="Q9" s="49" t="s">
        <v>60</v>
      </c>
      <c r="R9" s="156"/>
      <c r="S9" s="235" t="s">
        <v>59</v>
      </c>
      <c r="T9" s="15"/>
      <c r="U9" s="49" t="s">
        <v>60</v>
      </c>
      <c r="V9" s="15"/>
      <c r="W9" s="49" t="s">
        <v>60</v>
      </c>
      <c r="X9" s="15"/>
      <c r="Y9" s="49" t="s">
        <v>60</v>
      </c>
      <c r="Z9" s="15"/>
      <c r="AA9" s="49" t="s">
        <v>60</v>
      </c>
      <c r="AB9" s="15"/>
      <c r="AC9" s="49" t="s">
        <v>60</v>
      </c>
      <c r="AD9" s="15"/>
      <c r="AE9" s="49" t="s">
        <v>60</v>
      </c>
      <c r="AF9" s="15"/>
      <c r="AG9" s="49" t="s">
        <v>60</v>
      </c>
      <c r="AH9" s="15"/>
      <c r="AI9" s="49" t="s">
        <v>60</v>
      </c>
      <c r="AK9" s="49" t="s">
        <v>60</v>
      </c>
      <c r="AL9" s="15"/>
      <c r="AM9" s="49" t="s">
        <v>60</v>
      </c>
      <c r="AN9" s="15"/>
    </row>
    <row r="10" spans="1:40" x14ac:dyDescent="0.2">
      <c r="A10" s="16" t="s">
        <v>61</v>
      </c>
      <c r="B10" s="11"/>
      <c r="C10" s="14" t="s">
        <v>62</v>
      </c>
      <c r="D10" s="15"/>
      <c r="E10" s="14" t="s">
        <v>63</v>
      </c>
      <c r="F10" s="11"/>
      <c r="G10" s="14" t="s">
        <v>62</v>
      </c>
      <c r="H10" s="15"/>
      <c r="I10" s="14" t="s">
        <v>63</v>
      </c>
      <c r="J10" s="15"/>
      <c r="K10" s="14" t="s">
        <v>62</v>
      </c>
      <c r="L10" s="15"/>
      <c r="M10" s="14" t="s">
        <v>63</v>
      </c>
      <c r="N10" s="15"/>
      <c r="O10" s="14" t="s">
        <v>62</v>
      </c>
      <c r="P10" s="15"/>
      <c r="Q10" s="14" t="s">
        <v>63</v>
      </c>
      <c r="R10" s="156"/>
      <c r="S10" s="223" t="s">
        <v>61</v>
      </c>
      <c r="T10" s="13"/>
      <c r="U10" s="14" t="s">
        <v>62</v>
      </c>
      <c r="V10" s="15"/>
      <c r="W10" s="14" t="s">
        <v>63</v>
      </c>
      <c r="X10" s="13"/>
      <c r="Y10" s="14" t="s">
        <v>62</v>
      </c>
      <c r="Z10" s="15"/>
      <c r="AA10" s="14" t="s">
        <v>63</v>
      </c>
      <c r="AB10" s="15"/>
      <c r="AC10" s="14" t="s">
        <v>62</v>
      </c>
      <c r="AD10" s="15"/>
      <c r="AE10" s="14" t="s">
        <v>63</v>
      </c>
      <c r="AF10" s="15"/>
      <c r="AG10" s="14" t="s">
        <v>62</v>
      </c>
      <c r="AH10" s="15"/>
      <c r="AI10" s="14" t="s">
        <v>63</v>
      </c>
      <c r="AK10" s="14" t="s">
        <v>62</v>
      </c>
      <c r="AL10" s="15"/>
      <c r="AM10" s="14" t="s">
        <v>63</v>
      </c>
      <c r="AN10" s="15"/>
    </row>
    <row r="11" spans="1:40" x14ac:dyDescent="0.2">
      <c r="A11" s="232" t="s">
        <v>64</v>
      </c>
      <c r="B11" s="11"/>
      <c r="C11" s="149">
        <v>41617</v>
      </c>
      <c r="D11" s="11"/>
      <c r="E11" s="50">
        <v>7.1000000000000004E-3</v>
      </c>
      <c r="F11" s="11"/>
      <c r="G11" s="149">
        <v>41424</v>
      </c>
      <c r="H11" s="11"/>
      <c r="I11" s="50">
        <v>7.4000000000000003E-3</v>
      </c>
      <c r="J11" s="51"/>
      <c r="K11" s="149">
        <v>34882</v>
      </c>
      <c r="L11" s="43"/>
      <c r="M11" s="50">
        <v>6.6E-3</v>
      </c>
      <c r="N11" s="43"/>
      <c r="O11" s="149">
        <v>24623</v>
      </c>
      <c r="P11" s="18"/>
      <c r="Q11" s="50">
        <v>4.8999999999999998E-3</v>
      </c>
      <c r="R11" s="157"/>
      <c r="S11" s="232" t="s">
        <v>64</v>
      </c>
      <c r="T11" s="18"/>
      <c r="U11" s="149">
        <v>22071</v>
      </c>
      <c r="V11" s="18"/>
      <c r="W11" s="50">
        <v>5.5999999999999999E-3</v>
      </c>
      <c r="X11" s="18"/>
      <c r="Y11" s="149">
        <v>20235</v>
      </c>
      <c r="Z11" s="18"/>
      <c r="AA11" s="50">
        <v>5.5999999999999999E-3</v>
      </c>
      <c r="AB11" s="18"/>
      <c r="AC11" s="149">
        <v>20549</v>
      </c>
      <c r="AD11" s="18"/>
      <c r="AE11" s="50">
        <v>4.4999999999999997E-3</v>
      </c>
      <c r="AF11" s="18"/>
      <c r="AG11" s="149">
        <v>19301</v>
      </c>
      <c r="AH11" s="18"/>
      <c r="AI11" s="50">
        <v>4.4999999999999997E-3</v>
      </c>
      <c r="AK11" s="149">
        <v>14909</v>
      </c>
      <c r="AL11" s="18"/>
      <c r="AM11" s="50">
        <v>6.8999999999999999E-3</v>
      </c>
      <c r="AN11" s="43"/>
    </row>
    <row r="12" spans="1:40" ht="22.5" x14ac:dyDescent="0.2">
      <c r="A12" s="232" t="s">
        <v>65</v>
      </c>
      <c r="B12" s="11"/>
      <c r="C12" s="21">
        <v>74399</v>
      </c>
      <c r="D12" s="11"/>
      <c r="E12" s="50">
        <v>2.5000000000000001E-3</v>
      </c>
      <c r="F12" s="11"/>
      <c r="G12" s="21">
        <v>85546</v>
      </c>
      <c r="H12" s="11"/>
      <c r="I12" s="50">
        <v>2.5999999999999999E-3</v>
      </c>
      <c r="J12" s="51"/>
      <c r="K12" s="20">
        <v>88713</v>
      </c>
      <c r="L12" s="43"/>
      <c r="M12" s="50">
        <v>2.3E-3</v>
      </c>
      <c r="N12" s="43"/>
      <c r="O12" s="21">
        <v>97440</v>
      </c>
      <c r="P12" s="21"/>
      <c r="Q12" s="50">
        <v>2.2000000000000001E-3</v>
      </c>
      <c r="R12" s="157"/>
      <c r="S12" s="232" t="s">
        <v>65</v>
      </c>
      <c r="T12" s="21"/>
      <c r="U12" s="21">
        <v>81160</v>
      </c>
      <c r="V12" s="21"/>
      <c r="W12" s="50">
        <v>2.3E-3</v>
      </c>
      <c r="X12" s="21"/>
      <c r="Y12" s="21">
        <v>81846</v>
      </c>
      <c r="Z12" s="21"/>
      <c r="AA12" s="50">
        <v>2.0999999999999999E-3</v>
      </c>
      <c r="AB12" s="21"/>
      <c r="AC12" s="21">
        <v>84175</v>
      </c>
      <c r="AD12" s="21"/>
      <c r="AE12" s="50">
        <v>2E-3</v>
      </c>
      <c r="AF12" s="21"/>
      <c r="AG12" s="21">
        <v>84880</v>
      </c>
      <c r="AH12" s="21"/>
      <c r="AI12" s="50">
        <v>1.8E-3</v>
      </c>
      <c r="AK12" s="21">
        <v>89092</v>
      </c>
      <c r="AL12" s="21"/>
      <c r="AM12" s="50">
        <v>2.8E-3</v>
      </c>
      <c r="AN12" s="43"/>
    </row>
    <row r="13" spans="1:40" ht="22.5" x14ac:dyDescent="0.2">
      <c r="A13" s="232" t="s">
        <v>66</v>
      </c>
      <c r="B13" s="11"/>
      <c r="C13" s="21">
        <v>11118</v>
      </c>
      <c r="D13" s="11"/>
      <c r="E13" s="50">
        <v>6.1000000000000004E-3</v>
      </c>
      <c r="F13" s="11"/>
      <c r="G13" s="21">
        <v>13387</v>
      </c>
      <c r="H13" s="11"/>
      <c r="I13" s="50">
        <v>5.7999999999999996E-3</v>
      </c>
      <c r="J13" s="51"/>
      <c r="K13" s="20">
        <v>15683</v>
      </c>
      <c r="L13" s="43"/>
      <c r="M13" s="50">
        <v>6.1000000000000004E-3</v>
      </c>
      <c r="N13" s="43"/>
      <c r="O13" s="21">
        <v>18536</v>
      </c>
      <c r="P13" s="21"/>
      <c r="Q13" s="50">
        <v>5.5999999999999999E-3</v>
      </c>
      <c r="R13" s="157"/>
      <c r="S13" s="232" t="s">
        <v>66</v>
      </c>
      <c r="T13" s="21"/>
      <c r="U13" s="21">
        <v>20416</v>
      </c>
      <c r="V13" s="21"/>
      <c r="W13" s="50">
        <v>5.8999999999999999E-3</v>
      </c>
      <c r="X13" s="21"/>
      <c r="Y13" s="21">
        <v>23545</v>
      </c>
      <c r="Z13" s="21"/>
      <c r="AA13" s="50">
        <v>6.1000000000000004E-3</v>
      </c>
      <c r="AB13" s="21"/>
      <c r="AC13" s="21">
        <v>25366</v>
      </c>
      <c r="AD13" s="21"/>
      <c r="AE13" s="50">
        <v>6.1000000000000004E-3</v>
      </c>
      <c r="AF13" s="21"/>
      <c r="AG13" s="21">
        <v>24147</v>
      </c>
      <c r="AH13" s="21"/>
      <c r="AI13" s="50">
        <v>6.8999999999999999E-3</v>
      </c>
      <c r="AK13" s="21">
        <v>23623</v>
      </c>
      <c r="AL13" s="21"/>
      <c r="AM13" s="50">
        <v>8.3999999999999995E-3</v>
      </c>
      <c r="AN13" s="43"/>
    </row>
    <row r="14" spans="1:40" x14ac:dyDescent="0.2">
      <c r="A14" s="232" t="s">
        <v>67</v>
      </c>
      <c r="B14" s="11"/>
      <c r="C14" s="21">
        <v>15840</v>
      </c>
      <c r="D14" s="11"/>
      <c r="E14" s="50">
        <v>1.0699999999999999E-2</v>
      </c>
      <c r="F14" s="11"/>
      <c r="G14" s="21">
        <v>17050</v>
      </c>
      <c r="H14" s="11"/>
      <c r="I14" s="50">
        <v>1.0500000000000001E-2</v>
      </c>
      <c r="J14" s="51"/>
      <c r="K14" s="20">
        <v>18108</v>
      </c>
      <c r="L14" s="43"/>
      <c r="M14" s="50">
        <v>1.04E-2</v>
      </c>
      <c r="N14" s="43"/>
      <c r="O14" s="21">
        <v>18897</v>
      </c>
      <c r="P14" s="21"/>
      <c r="Q14" s="50">
        <v>1.01E-2</v>
      </c>
      <c r="R14" s="157"/>
      <c r="S14" s="232" t="s">
        <v>67</v>
      </c>
      <c r="T14" s="21"/>
      <c r="U14" s="21">
        <v>20051</v>
      </c>
      <c r="V14" s="21"/>
      <c r="W14" s="50">
        <v>0.01</v>
      </c>
      <c r="X14" s="21"/>
      <c r="Y14" s="21">
        <v>20467</v>
      </c>
      <c r="Z14" s="21"/>
      <c r="AA14" s="50">
        <v>1.01E-2</v>
      </c>
      <c r="AB14" s="21"/>
      <c r="AC14" s="21">
        <v>19839</v>
      </c>
      <c r="AD14" s="21"/>
      <c r="AE14" s="50">
        <v>1.0500000000000001E-2</v>
      </c>
      <c r="AF14" s="21"/>
      <c r="AG14" s="21">
        <v>19321</v>
      </c>
      <c r="AH14" s="21"/>
      <c r="AI14" s="50">
        <v>1.09E-2</v>
      </c>
      <c r="AK14" s="21">
        <v>18907</v>
      </c>
      <c r="AL14" s="21"/>
      <c r="AM14" s="50">
        <v>1.34E-2</v>
      </c>
      <c r="AN14" s="43"/>
    </row>
    <row r="15" spans="1:40" x14ac:dyDescent="0.2">
      <c r="A15" s="232" t="s">
        <v>68</v>
      </c>
      <c r="B15" s="11"/>
      <c r="C15" s="52"/>
      <c r="D15" s="11"/>
      <c r="E15" s="51"/>
      <c r="F15" s="11"/>
      <c r="G15" s="52"/>
      <c r="H15" s="11"/>
      <c r="I15" s="51"/>
      <c r="J15" s="51"/>
      <c r="K15" s="17"/>
      <c r="L15" s="43"/>
      <c r="M15" s="51"/>
      <c r="N15" s="43"/>
      <c r="O15" s="17"/>
      <c r="P15" s="51"/>
      <c r="Q15" s="51"/>
      <c r="R15" s="98"/>
      <c r="S15" s="232" t="s">
        <v>68</v>
      </c>
      <c r="T15" s="17"/>
      <c r="U15" s="17"/>
      <c r="V15" s="51"/>
      <c r="W15" s="51"/>
      <c r="X15" s="17"/>
      <c r="Y15" s="17"/>
      <c r="Z15" s="51"/>
      <c r="AA15" s="51"/>
      <c r="AB15" s="17"/>
      <c r="AC15" s="17"/>
      <c r="AD15" s="51"/>
      <c r="AE15" s="51"/>
      <c r="AF15" s="17"/>
      <c r="AG15" s="17"/>
      <c r="AH15" s="51"/>
      <c r="AI15" s="51"/>
      <c r="AK15" s="17"/>
      <c r="AL15" s="51"/>
      <c r="AM15" s="51"/>
      <c r="AN15" s="43"/>
    </row>
    <row r="16" spans="1:40" x14ac:dyDescent="0.2">
      <c r="A16" s="233" t="s">
        <v>69</v>
      </c>
      <c r="B16" s="11"/>
      <c r="C16" s="21">
        <v>22002</v>
      </c>
      <c r="D16" s="11"/>
      <c r="E16" s="50">
        <v>2.3099999999999999E-2</v>
      </c>
      <c r="F16" s="11"/>
      <c r="G16" s="21">
        <v>22566</v>
      </c>
      <c r="H16" s="11"/>
      <c r="I16" s="50">
        <v>2.3E-2</v>
      </c>
      <c r="J16" s="51"/>
      <c r="K16" s="20">
        <v>23826</v>
      </c>
      <c r="L16" s="43"/>
      <c r="M16" s="50">
        <v>2.1999999999999999E-2</v>
      </c>
      <c r="N16" s="43"/>
      <c r="O16" s="21">
        <v>25103</v>
      </c>
      <c r="P16" s="52"/>
      <c r="Q16" s="50">
        <v>2.1999999999999999E-2</v>
      </c>
      <c r="R16" s="157"/>
      <c r="S16" s="233" t="s">
        <v>69</v>
      </c>
      <c r="T16" s="21"/>
      <c r="U16" s="21">
        <v>25256</v>
      </c>
      <c r="V16" s="52"/>
      <c r="W16" s="50">
        <v>2.1399999999999999E-2</v>
      </c>
      <c r="X16" s="21"/>
      <c r="Y16" s="21">
        <v>26716</v>
      </c>
      <c r="Z16" s="52"/>
      <c r="AA16" s="50">
        <v>2.06E-2</v>
      </c>
      <c r="AB16" s="21"/>
      <c r="AC16" s="21">
        <v>27411</v>
      </c>
      <c r="AD16" s="52"/>
      <c r="AE16" s="50">
        <v>2.1499999999999998E-2</v>
      </c>
      <c r="AF16" s="21"/>
      <c r="AG16" s="21">
        <v>27751</v>
      </c>
      <c r="AH16" s="52"/>
      <c r="AI16" s="50">
        <v>2.06E-2</v>
      </c>
      <c r="AK16" s="21">
        <v>28506</v>
      </c>
      <c r="AL16" s="52"/>
      <c r="AM16" s="50">
        <v>2.2100000000000002E-2</v>
      </c>
      <c r="AN16" s="43"/>
    </row>
    <row r="17" spans="1:40" x14ac:dyDescent="0.2">
      <c r="A17" s="233" t="s">
        <v>70</v>
      </c>
      <c r="B17" s="11"/>
      <c r="C17" s="23">
        <v>13805</v>
      </c>
      <c r="D17" s="11"/>
      <c r="E17" s="50">
        <v>1.26E-2</v>
      </c>
      <c r="F17" s="11"/>
      <c r="G17" s="23">
        <v>13833</v>
      </c>
      <c r="H17" s="11"/>
      <c r="I17" s="50">
        <v>1.34E-2</v>
      </c>
      <c r="J17" s="51"/>
      <c r="K17" s="22">
        <v>12901</v>
      </c>
      <c r="L17" s="43"/>
      <c r="M17" s="50">
        <v>1.2999999999999999E-2</v>
      </c>
      <c r="N17" s="43"/>
      <c r="O17" s="23">
        <v>12844</v>
      </c>
      <c r="P17" s="21"/>
      <c r="Q17" s="50">
        <v>1.21E-2</v>
      </c>
      <c r="R17" s="157"/>
      <c r="S17" s="233" t="s">
        <v>70</v>
      </c>
      <c r="T17" s="23"/>
      <c r="U17" s="23">
        <v>12628</v>
      </c>
      <c r="V17" s="21"/>
      <c r="W17" s="50">
        <v>1.24E-2</v>
      </c>
      <c r="X17" s="23"/>
      <c r="Y17" s="23">
        <v>13893</v>
      </c>
      <c r="Z17" s="21"/>
      <c r="AA17" s="50">
        <v>1.1900000000000001E-2</v>
      </c>
      <c r="AB17" s="21"/>
      <c r="AC17" s="23">
        <v>14407</v>
      </c>
      <c r="AD17" s="21"/>
      <c r="AE17" s="50">
        <v>1.1299999999999999E-2</v>
      </c>
      <c r="AF17" s="21"/>
      <c r="AG17" s="23">
        <v>14892</v>
      </c>
      <c r="AH17" s="21"/>
      <c r="AI17" s="50">
        <v>1.17E-2</v>
      </c>
      <c r="AK17" s="23">
        <v>13783</v>
      </c>
      <c r="AL17" s="21"/>
      <c r="AM17" s="50">
        <v>1.3899999999999999E-2</v>
      </c>
      <c r="AN17" s="43"/>
    </row>
    <row r="18" spans="1:40" x14ac:dyDescent="0.2">
      <c r="A18" s="234" t="s">
        <v>71</v>
      </c>
      <c r="B18" s="11"/>
      <c r="C18" s="21">
        <v>35807</v>
      </c>
      <c r="D18" s="11"/>
      <c r="E18" s="50">
        <v>1.9E-2</v>
      </c>
      <c r="F18" s="11"/>
      <c r="G18" s="21">
        <v>36399</v>
      </c>
      <c r="H18" s="11"/>
      <c r="I18" s="50">
        <v>1.9400000000000001E-2</v>
      </c>
      <c r="J18" s="51"/>
      <c r="K18" s="20">
        <v>36727</v>
      </c>
      <c r="L18" s="43"/>
      <c r="M18" s="50">
        <v>1.8800000000000001E-2</v>
      </c>
      <c r="N18" s="43"/>
      <c r="O18" s="53">
        <v>37947</v>
      </c>
      <c r="P18" s="21"/>
      <c r="Q18" s="50">
        <v>1.8599999999999998E-2</v>
      </c>
      <c r="R18" s="157"/>
      <c r="S18" s="234" t="s">
        <v>71</v>
      </c>
      <c r="T18" s="53"/>
      <c r="U18" s="53">
        <v>37884</v>
      </c>
      <c r="V18" s="21"/>
      <c r="W18" s="50">
        <v>1.84E-2</v>
      </c>
      <c r="X18" s="53"/>
      <c r="Y18" s="53">
        <v>40609</v>
      </c>
      <c r="Z18" s="21"/>
      <c r="AA18" s="50">
        <v>1.77E-2</v>
      </c>
      <c r="AB18" s="21"/>
      <c r="AC18" s="53">
        <v>41818</v>
      </c>
      <c r="AD18" s="21"/>
      <c r="AE18" s="50">
        <v>1.7999999999999999E-2</v>
      </c>
      <c r="AF18" s="21"/>
      <c r="AG18" s="53">
        <f>+AG17+AG16</f>
        <v>42643</v>
      </c>
      <c r="AH18" s="21"/>
      <c r="AI18" s="50">
        <v>1.7500000000000002E-2</v>
      </c>
      <c r="AK18" s="53">
        <v>42289</v>
      </c>
      <c r="AL18" s="21"/>
      <c r="AM18" s="50">
        <v>1.95E-2</v>
      </c>
      <c r="AN18" s="43"/>
    </row>
    <row r="19" spans="1:40" x14ac:dyDescent="0.2">
      <c r="A19" s="16" t="s">
        <v>309</v>
      </c>
      <c r="B19" s="11"/>
      <c r="C19" s="52"/>
      <c r="D19" s="11"/>
      <c r="E19" s="51"/>
      <c r="F19" s="11"/>
      <c r="G19" s="52"/>
      <c r="H19" s="11"/>
      <c r="I19" s="51"/>
      <c r="J19" s="51"/>
      <c r="K19" s="17"/>
      <c r="L19" s="43"/>
      <c r="M19" s="51"/>
      <c r="N19" s="43"/>
      <c r="O19" s="17"/>
      <c r="P19" s="51"/>
      <c r="Q19" s="51"/>
      <c r="R19" s="98"/>
      <c r="S19" s="223" t="s">
        <v>309</v>
      </c>
      <c r="T19" s="17"/>
      <c r="U19" s="17"/>
      <c r="V19" s="51"/>
      <c r="W19" s="51"/>
      <c r="X19" s="17"/>
      <c r="Y19" s="17"/>
      <c r="Z19" s="51"/>
      <c r="AA19" s="51"/>
      <c r="AB19" s="17"/>
      <c r="AC19" s="17"/>
      <c r="AD19" s="51"/>
      <c r="AE19" s="51"/>
      <c r="AF19" s="17"/>
      <c r="AG19" s="17"/>
      <c r="AH19" s="51"/>
      <c r="AI19" s="51"/>
      <c r="AK19" s="17"/>
      <c r="AL19" s="51"/>
      <c r="AM19" s="51"/>
      <c r="AN19" s="43"/>
    </row>
    <row r="20" spans="1:40" x14ac:dyDescent="0.2">
      <c r="A20" s="232" t="s">
        <v>72</v>
      </c>
      <c r="B20" s="11"/>
      <c r="C20" s="21">
        <v>17213</v>
      </c>
      <c r="D20" s="11"/>
      <c r="E20" s="50">
        <v>1.61E-2</v>
      </c>
      <c r="F20" s="11"/>
      <c r="G20" s="21">
        <v>17462</v>
      </c>
      <c r="H20" s="11"/>
      <c r="I20" s="50">
        <v>1.6299999999999999E-2</v>
      </c>
      <c r="J20" s="51"/>
      <c r="K20" s="20">
        <v>23067</v>
      </c>
      <c r="L20" s="43"/>
      <c r="M20" s="50">
        <v>1.38E-2</v>
      </c>
      <c r="N20" s="43"/>
      <c r="O20" s="21">
        <v>24331</v>
      </c>
      <c r="P20" s="21"/>
      <c r="Q20" s="50">
        <v>1.4800000000000001E-2</v>
      </c>
      <c r="R20" s="157"/>
      <c r="S20" s="232" t="s">
        <v>72</v>
      </c>
      <c r="T20" s="21"/>
      <c r="U20" s="21">
        <v>27454</v>
      </c>
      <c r="V20" s="21"/>
      <c r="W20" s="50">
        <v>1.38E-2</v>
      </c>
      <c r="X20" s="21"/>
      <c r="Y20" s="21">
        <v>28331</v>
      </c>
      <c r="Z20" s="21"/>
      <c r="AA20" s="50">
        <v>1.4200000000000001E-2</v>
      </c>
      <c r="AB20" s="21"/>
      <c r="AC20" s="21">
        <v>23935</v>
      </c>
      <c r="AD20" s="21"/>
      <c r="AE20" s="50">
        <v>1.52E-2</v>
      </c>
      <c r="AF20" s="21"/>
      <c r="AG20" s="21">
        <v>23955</v>
      </c>
      <c r="AH20" s="21"/>
      <c r="AI20" s="50">
        <v>1.5299999999999999E-2</v>
      </c>
      <c r="AK20" s="21">
        <v>24479</v>
      </c>
      <c r="AL20" s="21"/>
      <c r="AM20" s="50">
        <v>1.4999999999999999E-2</v>
      </c>
      <c r="AN20" s="43"/>
    </row>
    <row r="21" spans="1:40" x14ac:dyDescent="0.2">
      <c r="A21" s="232" t="s">
        <v>73</v>
      </c>
      <c r="B21" s="11"/>
      <c r="C21" s="21">
        <v>42710</v>
      </c>
      <c r="D21" s="11"/>
      <c r="E21" s="50">
        <v>1.8700000000000001E-2</v>
      </c>
      <c r="F21" s="11"/>
      <c r="G21" s="21">
        <v>43167</v>
      </c>
      <c r="H21" s="11"/>
      <c r="I21" s="50">
        <v>1.67E-2</v>
      </c>
      <c r="J21" s="51"/>
      <c r="K21" s="20">
        <v>46186</v>
      </c>
      <c r="L21" s="43"/>
      <c r="M21" s="50">
        <v>1.67E-2</v>
      </c>
      <c r="N21" s="43"/>
      <c r="O21" s="21">
        <v>49106</v>
      </c>
      <c r="P21" s="21"/>
      <c r="Q21" s="50">
        <v>1.7000000000000001E-2</v>
      </c>
      <c r="R21" s="157"/>
      <c r="S21" s="232" t="s">
        <v>73</v>
      </c>
      <c r="T21" s="196"/>
      <c r="U21" s="196">
        <v>52744</v>
      </c>
      <c r="V21" s="196"/>
      <c r="W21" s="197">
        <v>1.6799999999999999E-2</v>
      </c>
      <c r="X21" s="196"/>
      <c r="Y21" s="196">
        <v>56332</v>
      </c>
      <c r="Z21" s="196"/>
      <c r="AA21" s="197">
        <v>1.77E-2</v>
      </c>
      <c r="AB21" s="196"/>
      <c r="AC21" s="196">
        <v>55624</v>
      </c>
      <c r="AD21" s="196"/>
      <c r="AE21" s="197">
        <v>1.7600000000000001E-2</v>
      </c>
      <c r="AF21" s="196"/>
      <c r="AG21" s="196">
        <v>55441</v>
      </c>
      <c r="AH21" s="196"/>
      <c r="AI21" s="197">
        <v>1.8100000000000002E-2</v>
      </c>
      <c r="AJ21" s="198"/>
      <c r="AK21" s="196">
        <v>55966</v>
      </c>
      <c r="AL21" s="21"/>
      <c r="AM21" s="50">
        <v>1.7899999999999999E-2</v>
      </c>
      <c r="AN21" s="43"/>
    </row>
    <row r="22" spans="1:40" x14ac:dyDescent="0.2">
      <c r="A22" s="232" t="s">
        <v>74</v>
      </c>
      <c r="B22" s="11"/>
      <c r="C22" s="21">
        <v>6691</v>
      </c>
      <c r="D22" s="11"/>
      <c r="E22" s="50">
        <v>2.5000000000000001E-2</v>
      </c>
      <c r="F22" s="11"/>
      <c r="G22" s="21">
        <v>6473</v>
      </c>
      <c r="H22" s="11"/>
      <c r="I22" s="50">
        <v>2.58E-2</v>
      </c>
      <c r="J22" s="51"/>
      <c r="K22" s="20">
        <v>5830</v>
      </c>
      <c r="L22" s="43"/>
      <c r="M22" s="50">
        <v>2.5399999999999999E-2</v>
      </c>
      <c r="N22" s="43"/>
      <c r="O22" s="21">
        <v>5305</v>
      </c>
      <c r="P22" s="21"/>
      <c r="Q22" s="50">
        <v>2.6100000000000002E-2</v>
      </c>
      <c r="R22" s="157"/>
      <c r="S22" s="232" t="s">
        <v>74</v>
      </c>
      <c r="T22" s="196"/>
      <c r="U22" s="196">
        <v>5213</v>
      </c>
      <c r="V22" s="196"/>
      <c r="W22" s="197">
        <v>2.64E-2</v>
      </c>
      <c r="X22" s="196"/>
      <c r="Y22" s="196">
        <v>5021</v>
      </c>
      <c r="Z22" s="196"/>
      <c r="AA22" s="197">
        <v>2.6700000000000002E-2</v>
      </c>
      <c r="AB22" s="196"/>
      <c r="AC22" s="196">
        <v>4465</v>
      </c>
      <c r="AD22" s="196"/>
      <c r="AE22" s="197">
        <v>2.81E-2</v>
      </c>
      <c r="AF22" s="196"/>
      <c r="AG22" s="196">
        <v>4164</v>
      </c>
      <c r="AH22" s="196"/>
      <c r="AI22" s="197">
        <v>2.8000000000000001E-2</v>
      </c>
      <c r="AJ22" s="198"/>
      <c r="AK22" s="196">
        <v>3979</v>
      </c>
      <c r="AL22" s="21"/>
      <c r="AM22" s="50">
        <v>2.8899999999999999E-2</v>
      </c>
      <c r="AN22" s="43"/>
    </row>
    <row r="23" spans="1:40" x14ac:dyDescent="0.2">
      <c r="A23" s="232" t="s">
        <v>75</v>
      </c>
      <c r="B23" s="11"/>
      <c r="C23" s="21">
        <v>33920</v>
      </c>
      <c r="D23" s="11"/>
      <c r="E23" s="50">
        <v>1.6400000000000001E-2</v>
      </c>
      <c r="F23" s="11"/>
      <c r="G23" s="21">
        <v>34318</v>
      </c>
      <c r="H23" s="11"/>
      <c r="I23" s="50">
        <v>1.55E-2</v>
      </c>
      <c r="J23" s="51"/>
      <c r="K23" s="20">
        <v>36972</v>
      </c>
      <c r="L23" s="43"/>
      <c r="M23" s="50">
        <v>1.37E-2</v>
      </c>
      <c r="N23" s="43"/>
      <c r="O23" s="21">
        <v>38501</v>
      </c>
      <c r="P23" s="52"/>
      <c r="Q23" s="50">
        <v>1.23E-2</v>
      </c>
      <c r="R23" s="157"/>
      <c r="S23" s="232" t="s">
        <v>75</v>
      </c>
      <c r="T23" s="196"/>
      <c r="U23" s="196">
        <v>38065</v>
      </c>
      <c r="V23" s="199"/>
      <c r="W23" s="197">
        <v>1.3299999999999999E-2</v>
      </c>
      <c r="X23" s="196"/>
      <c r="Y23" s="196">
        <v>38957</v>
      </c>
      <c r="Z23" s="199"/>
      <c r="AA23" s="197">
        <v>1.24E-2</v>
      </c>
      <c r="AB23" s="196"/>
      <c r="AC23" s="196">
        <v>37164</v>
      </c>
      <c r="AD23" s="199"/>
      <c r="AE23" s="197">
        <v>1.2800000000000001E-2</v>
      </c>
      <c r="AF23" s="196"/>
      <c r="AG23" s="196">
        <v>35972</v>
      </c>
      <c r="AH23" s="199"/>
      <c r="AI23" s="197">
        <v>1.2500000000000001E-2</v>
      </c>
      <c r="AJ23" s="198"/>
      <c r="AK23" s="196">
        <v>34114</v>
      </c>
      <c r="AL23" s="52"/>
      <c r="AM23" s="50">
        <v>1.2200000000000001E-2</v>
      </c>
      <c r="AN23" s="43"/>
    </row>
    <row r="24" spans="1:40" x14ac:dyDescent="0.2">
      <c r="A24" s="232" t="s">
        <v>76</v>
      </c>
      <c r="B24" s="11"/>
      <c r="C24" s="21">
        <v>5217</v>
      </c>
      <c r="D24" s="11"/>
      <c r="E24" s="50">
        <v>2.5999999999999999E-2</v>
      </c>
      <c r="F24" s="11"/>
      <c r="G24" s="21">
        <v>5532</v>
      </c>
      <c r="H24" s="11"/>
      <c r="I24" s="50">
        <v>2.1899999999999999E-2</v>
      </c>
      <c r="J24" s="51"/>
      <c r="K24" s="22">
        <v>5435</v>
      </c>
      <c r="L24" s="43"/>
      <c r="M24" s="50">
        <v>2.3599999999999999E-2</v>
      </c>
      <c r="N24" s="43"/>
      <c r="O24" s="23">
        <v>3922</v>
      </c>
      <c r="P24" s="21"/>
      <c r="Q24" s="50">
        <v>2.64E-2</v>
      </c>
      <c r="R24" s="157"/>
      <c r="S24" s="232" t="s">
        <v>76</v>
      </c>
      <c r="T24" s="200"/>
      <c r="U24" s="200">
        <v>3046</v>
      </c>
      <c r="V24" s="196"/>
      <c r="W24" s="197">
        <v>2.46E-2</v>
      </c>
      <c r="X24" s="200"/>
      <c r="Y24" s="200">
        <v>3253</v>
      </c>
      <c r="Z24" s="196"/>
      <c r="AA24" s="197">
        <v>2.63E-2</v>
      </c>
      <c r="AB24" s="196"/>
      <c r="AC24" s="200">
        <v>2737</v>
      </c>
      <c r="AD24" s="196"/>
      <c r="AE24" s="197">
        <v>2.7400000000000001E-2</v>
      </c>
      <c r="AF24" s="196"/>
      <c r="AG24" s="200">
        <v>2786</v>
      </c>
      <c r="AH24" s="196"/>
      <c r="AI24" s="197">
        <v>2.7900000000000001E-2</v>
      </c>
      <c r="AJ24" s="198"/>
      <c r="AK24" s="200">
        <v>3320</v>
      </c>
      <c r="AL24" s="21"/>
      <c r="AM24" s="50">
        <v>2.1600000000000001E-2</v>
      </c>
      <c r="AN24" s="51"/>
    </row>
    <row r="25" spans="1:40" x14ac:dyDescent="0.2">
      <c r="A25" s="233" t="s">
        <v>77</v>
      </c>
      <c r="B25" s="11"/>
      <c r="C25" s="54">
        <v>105751</v>
      </c>
      <c r="D25" s="11"/>
      <c r="E25" s="50">
        <v>1.83E-2</v>
      </c>
      <c r="F25" s="11"/>
      <c r="G25" s="54">
        <v>106952</v>
      </c>
      <c r="H25" s="11"/>
      <c r="I25" s="50">
        <v>1.7100000000000001E-2</v>
      </c>
      <c r="J25" s="51"/>
      <c r="K25" s="22">
        <v>117490</v>
      </c>
      <c r="L25" s="43"/>
      <c r="M25" s="50">
        <v>1.5900000000000001E-2</v>
      </c>
      <c r="N25" s="43"/>
      <c r="O25" s="54">
        <v>121165</v>
      </c>
      <c r="P25" s="52"/>
      <c r="Q25" s="50">
        <v>1.5800000000000002E-2</v>
      </c>
      <c r="R25" s="157"/>
      <c r="S25" s="233" t="s">
        <v>77</v>
      </c>
      <c r="T25" s="201"/>
      <c r="U25" s="202">
        <v>126522</v>
      </c>
      <c r="V25" s="199"/>
      <c r="W25" s="197">
        <v>1.5699999999999999E-2</v>
      </c>
      <c r="X25" s="201"/>
      <c r="Y25" s="202">
        <v>131894</v>
      </c>
      <c r="Z25" s="199"/>
      <c r="AA25" s="197">
        <v>1.5900000000000001E-2</v>
      </c>
      <c r="AB25" s="199"/>
      <c r="AC25" s="202">
        <v>123925</v>
      </c>
      <c r="AD25" s="199"/>
      <c r="AE25" s="197">
        <v>1.6299999999999999E-2</v>
      </c>
      <c r="AF25" s="199"/>
      <c r="AG25" s="202">
        <f>+AG20+AG21+AG22+AG23+AG24</f>
        <v>122318</v>
      </c>
      <c r="AH25" s="199"/>
      <c r="AI25" s="197">
        <v>1.6500000000000001E-2</v>
      </c>
      <c r="AJ25" s="198"/>
      <c r="AK25" s="202">
        <v>121858</v>
      </c>
      <c r="AL25" s="52"/>
      <c r="AM25" s="50">
        <v>1.6199999999999999E-2</v>
      </c>
      <c r="AN25" s="51"/>
    </row>
    <row r="26" spans="1:40" x14ac:dyDescent="0.2">
      <c r="A26" s="233" t="s">
        <v>78</v>
      </c>
      <c r="B26" s="11"/>
      <c r="C26" s="21">
        <v>284532</v>
      </c>
      <c r="D26" s="11"/>
      <c r="E26" s="50">
        <v>1.17E-2</v>
      </c>
      <c r="F26" s="11"/>
      <c r="G26" s="21">
        <v>300758</v>
      </c>
      <c r="H26" s="11"/>
      <c r="I26" s="50">
        <v>1.0999999999999999E-2</v>
      </c>
      <c r="J26" s="51"/>
      <c r="K26" s="20">
        <v>311603</v>
      </c>
      <c r="L26" s="43"/>
      <c r="M26" s="50">
        <v>1.0500000000000001E-2</v>
      </c>
      <c r="N26" s="43"/>
      <c r="O26" s="53">
        <v>318608</v>
      </c>
      <c r="P26" s="52"/>
      <c r="Q26" s="50">
        <v>1.0200000000000001E-2</v>
      </c>
      <c r="R26" s="157"/>
      <c r="S26" s="233" t="s">
        <v>78</v>
      </c>
      <c r="T26" s="203"/>
      <c r="U26" s="204">
        <v>308104</v>
      </c>
      <c r="V26" s="199"/>
      <c r="W26" s="197">
        <v>1.0699999999999999E-2</v>
      </c>
      <c r="X26" s="203"/>
      <c r="Y26" s="204">
        <v>318596</v>
      </c>
      <c r="Z26" s="199"/>
      <c r="AA26" s="197">
        <v>1.0800000000000001E-2</v>
      </c>
      <c r="AB26" s="199"/>
      <c r="AC26" s="204">
        <v>315672</v>
      </c>
      <c r="AD26" s="199"/>
      <c r="AE26" s="197">
        <v>1.0800000000000001E-2</v>
      </c>
      <c r="AF26" s="199"/>
      <c r="AG26" s="204">
        <f>+AG25+AG18+AG11+AG12+AG13+AG14</f>
        <v>312610</v>
      </c>
      <c r="AH26" s="199"/>
      <c r="AI26" s="197">
        <v>1.0800000000000001E-2</v>
      </c>
      <c r="AJ26" s="198"/>
      <c r="AK26" s="204">
        <v>310678</v>
      </c>
      <c r="AL26" s="52"/>
      <c r="AM26" s="50">
        <v>1.1599999999999999E-2</v>
      </c>
      <c r="AN26" s="51"/>
    </row>
    <row r="27" spans="1:40" x14ac:dyDescent="0.2">
      <c r="A27" s="16" t="s">
        <v>79</v>
      </c>
      <c r="B27" s="11"/>
      <c r="C27" s="21">
        <v>-210</v>
      </c>
      <c r="D27" s="11"/>
      <c r="E27" s="11"/>
      <c r="F27" s="11"/>
      <c r="G27" s="21">
        <v>-197</v>
      </c>
      <c r="H27" s="11"/>
      <c r="I27" s="11"/>
      <c r="J27" s="11"/>
      <c r="K27" s="21">
        <v>-187</v>
      </c>
      <c r="L27" s="41"/>
      <c r="M27" s="11"/>
      <c r="N27" s="41"/>
      <c r="O27" s="21">
        <v>-186</v>
      </c>
      <c r="P27" s="52"/>
      <c r="Q27" s="52"/>
      <c r="R27" s="158"/>
      <c r="S27" s="223" t="s">
        <v>79</v>
      </c>
      <c r="T27" s="196"/>
      <c r="U27" s="196">
        <v>-191</v>
      </c>
      <c r="V27" s="199"/>
      <c r="W27" s="199"/>
      <c r="X27" s="196"/>
      <c r="Y27" s="196">
        <v>-190</v>
      </c>
      <c r="Z27" s="199"/>
      <c r="AA27" s="199"/>
      <c r="AB27" s="196"/>
      <c r="AC27" s="196">
        <v>-184</v>
      </c>
      <c r="AD27" s="205"/>
      <c r="AE27" s="205"/>
      <c r="AF27" s="196"/>
      <c r="AG27" s="196">
        <v>-181</v>
      </c>
      <c r="AH27" s="199"/>
      <c r="AI27" s="199"/>
      <c r="AJ27" s="198"/>
      <c r="AK27" s="196">
        <v>-157</v>
      </c>
      <c r="AL27" s="11"/>
      <c r="AM27" s="11"/>
      <c r="AN27" s="41"/>
    </row>
    <row r="28" spans="1:40" x14ac:dyDescent="0.2">
      <c r="A28" s="16" t="s">
        <v>80</v>
      </c>
      <c r="B28" s="11"/>
      <c r="C28" s="21">
        <v>5886</v>
      </c>
      <c r="D28" s="11"/>
      <c r="E28" s="11"/>
      <c r="F28" s="11"/>
      <c r="G28" s="21">
        <v>5064</v>
      </c>
      <c r="H28" s="11"/>
      <c r="I28" s="11"/>
      <c r="J28" s="11"/>
      <c r="K28" s="21">
        <v>6225</v>
      </c>
      <c r="L28" s="41"/>
      <c r="M28" s="11"/>
      <c r="N28" s="41"/>
      <c r="O28" s="21">
        <v>4715</v>
      </c>
      <c r="P28" s="52"/>
      <c r="Q28" s="52"/>
      <c r="R28" s="158"/>
      <c r="S28" s="223" t="s">
        <v>80</v>
      </c>
      <c r="T28" s="196"/>
      <c r="U28" s="196">
        <v>6204</v>
      </c>
      <c r="V28" s="199"/>
      <c r="W28" s="199"/>
      <c r="X28" s="196"/>
      <c r="Y28" s="196">
        <v>6785</v>
      </c>
      <c r="Z28" s="199"/>
      <c r="AA28" s="199"/>
      <c r="AB28" s="196"/>
      <c r="AC28" s="196">
        <v>6140</v>
      </c>
      <c r="AD28" s="205"/>
      <c r="AE28" s="205"/>
      <c r="AF28" s="196"/>
      <c r="AG28" s="196">
        <v>5597</v>
      </c>
      <c r="AH28" s="199"/>
      <c r="AI28" s="199"/>
      <c r="AJ28" s="198"/>
      <c r="AK28" s="196">
        <v>3879</v>
      </c>
      <c r="AL28" s="11"/>
      <c r="AM28" s="11"/>
      <c r="AN28" s="41"/>
    </row>
    <row r="29" spans="1:40" x14ac:dyDescent="0.2">
      <c r="A29" s="16" t="s">
        <v>81</v>
      </c>
      <c r="B29" s="11"/>
      <c r="C29" s="21">
        <v>53430</v>
      </c>
      <c r="D29" s="11"/>
      <c r="E29" s="11"/>
      <c r="F29" s="11"/>
      <c r="G29" s="21">
        <v>52182</v>
      </c>
      <c r="H29" s="11"/>
      <c r="I29" s="11"/>
      <c r="J29" s="11"/>
      <c r="K29" s="21">
        <v>52526</v>
      </c>
      <c r="L29" s="41"/>
      <c r="M29" s="11"/>
      <c r="N29" s="41"/>
      <c r="O29" s="21">
        <v>52472</v>
      </c>
      <c r="P29" s="52"/>
      <c r="Q29" s="52"/>
      <c r="R29" s="158"/>
      <c r="S29" s="223" t="s">
        <v>291</v>
      </c>
      <c r="T29" s="196"/>
      <c r="U29" s="196">
        <v>51966</v>
      </c>
      <c r="V29" s="199"/>
      <c r="W29" s="199"/>
      <c r="X29" s="196"/>
      <c r="Y29" s="196">
        <v>50808</v>
      </c>
      <c r="Z29" s="199"/>
      <c r="AA29" s="199"/>
      <c r="AB29" s="196"/>
      <c r="AC29" s="196">
        <v>49700</v>
      </c>
      <c r="AD29" s="205"/>
      <c r="AE29" s="205"/>
      <c r="AF29" s="196"/>
      <c r="AG29" s="196">
        <v>48849</v>
      </c>
      <c r="AH29" s="199"/>
      <c r="AI29" s="199"/>
      <c r="AJ29" s="198"/>
      <c r="AK29" s="196">
        <v>48845</v>
      </c>
      <c r="AL29" s="11"/>
      <c r="AM29" s="11"/>
      <c r="AN29" s="41"/>
    </row>
    <row r="30" spans="1:40" x14ac:dyDescent="0.2">
      <c r="A30" s="16" t="s">
        <v>305</v>
      </c>
      <c r="B30" s="11"/>
      <c r="C30" s="21">
        <v>11354</v>
      </c>
      <c r="D30" s="11"/>
      <c r="E30" s="11"/>
      <c r="F30" s="11"/>
      <c r="G30" s="21">
        <v>11405</v>
      </c>
      <c r="H30" s="11"/>
      <c r="I30" s="11"/>
      <c r="J30" s="11"/>
      <c r="K30" s="21">
        <v>10242</v>
      </c>
      <c r="L30" s="41"/>
      <c r="M30" s="11"/>
      <c r="N30" s="41"/>
      <c r="O30" s="92">
        <v>9623</v>
      </c>
      <c r="P30" s="52"/>
      <c r="Q30" s="52"/>
      <c r="R30" s="158"/>
      <c r="S30" s="223" t="s">
        <v>307</v>
      </c>
      <c r="T30" s="206"/>
      <c r="U30" s="206">
        <v>2328</v>
      </c>
      <c r="V30" s="199"/>
      <c r="W30" s="199"/>
      <c r="X30" s="206"/>
      <c r="Y30" s="206">
        <v>2280</v>
      </c>
      <c r="Z30" s="199"/>
      <c r="AA30" s="199"/>
      <c r="AB30" s="196"/>
      <c r="AC30" s="206">
        <v>2125</v>
      </c>
      <c r="AD30" s="205"/>
      <c r="AE30" s="205"/>
      <c r="AF30" s="196"/>
      <c r="AG30" s="206">
        <v>1715</v>
      </c>
      <c r="AH30" s="199"/>
      <c r="AI30" s="199"/>
      <c r="AJ30" s="198"/>
      <c r="AK30" s="206">
        <v>1309</v>
      </c>
      <c r="AL30" s="11"/>
      <c r="AM30" s="11"/>
      <c r="AN30" s="41"/>
    </row>
    <row r="31" spans="1:40" x14ac:dyDescent="0.2">
      <c r="A31" s="97" t="s">
        <v>82</v>
      </c>
      <c r="B31" s="55"/>
      <c r="C31" s="236">
        <v>354992</v>
      </c>
      <c r="D31" s="55"/>
      <c r="E31" s="55"/>
      <c r="F31" s="55"/>
      <c r="G31" s="236">
        <v>369212</v>
      </c>
      <c r="H31" s="55"/>
      <c r="I31" s="55"/>
      <c r="J31" s="55"/>
      <c r="K31" s="236">
        <v>380409</v>
      </c>
      <c r="L31" s="57"/>
      <c r="M31" s="55"/>
      <c r="N31" s="57"/>
      <c r="O31" s="236">
        <v>385232</v>
      </c>
      <c r="P31" s="58"/>
      <c r="Q31" s="159"/>
      <c r="R31" s="95"/>
      <c r="S31" s="207" t="s">
        <v>292</v>
      </c>
      <c r="T31" s="208"/>
      <c r="U31" s="237">
        <f>+U26+U27+U28+U29+U30</f>
        <v>368411</v>
      </c>
      <c r="V31" s="209"/>
      <c r="W31" s="209"/>
      <c r="X31" s="208"/>
      <c r="Y31" s="237">
        <v>378279</v>
      </c>
      <c r="Z31" s="209"/>
      <c r="AA31" s="209"/>
      <c r="AB31" s="209"/>
      <c r="AC31" s="237">
        <v>373453</v>
      </c>
      <c r="AD31" s="209"/>
      <c r="AE31" s="209"/>
      <c r="AF31" s="209"/>
      <c r="AG31" s="237">
        <f>+AG26+AG27+AG28+AG29+AG30</f>
        <v>368590</v>
      </c>
      <c r="AH31" s="209"/>
      <c r="AI31" s="209"/>
      <c r="AJ31" s="210"/>
      <c r="AK31" s="237">
        <v>364554</v>
      </c>
      <c r="AL31" s="55"/>
      <c r="AM31" s="56"/>
      <c r="AN31" s="41"/>
    </row>
    <row r="32" spans="1:40" x14ac:dyDescent="0.2">
      <c r="A32" s="11"/>
      <c r="B32" s="11"/>
      <c r="C32" s="52"/>
      <c r="D32" s="11"/>
      <c r="E32" s="11"/>
      <c r="F32" s="11"/>
      <c r="G32" s="52"/>
      <c r="H32" s="11"/>
      <c r="I32" s="11"/>
      <c r="J32" s="11"/>
      <c r="K32" s="52"/>
      <c r="L32" s="41"/>
      <c r="M32" s="11"/>
      <c r="N32" s="41"/>
      <c r="O32" s="52"/>
      <c r="P32" s="52"/>
      <c r="Q32" s="52"/>
      <c r="R32" s="158"/>
      <c r="S32" s="211"/>
      <c r="T32" s="199"/>
      <c r="U32" s="199"/>
      <c r="V32" s="199"/>
      <c r="W32" s="199"/>
      <c r="X32" s="199"/>
      <c r="Y32" s="199"/>
      <c r="Z32" s="199"/>
      <c r="AA32" s="199"/>
      <c r="AB32" s="199"/>
      <c r="AC32" s="199"/>
      <c r="AD32" s="199"/>
      <c r="AE32" s="199"/>
      <c r="AF32" s="199"/>
      <c r="AG32" s="199"/>
      <c r="AH32" s="199"/>
      <c r="AI32" s="199"/>
      <c r="AJ32" s="198"/>
      <c r="AK32" s="199"/>
      <c r="AL32" s="11"/>
      <c r="AM32" s="11"/>
      <c r="AN32" s="41"/>
    </row>
    <row r="33" spans="1:40" x14ac:dyDescent="0.2">
      <c r="A33" s="235" t="s">
        <v>83</v>
      </c>
      <c r="B33" s="11"/>
      <c r="C33" s="52"/>
      <c r="D33" s="11"/>
      <c r="E33" s="11"/>
      <c r="F33" s="11"/>
      <c r="G33" s="52"/>
      <c r="H33" s="11"/>
      <c r="I33" s="11"/>
      <c r="J33" s="11"/>
      <c r="K33" s="52"/>
      <c r="L33" s="41"/>
      <c r="M33" s="11"/>
      <c r="N33" s="41"/>
      <c r="O33" s="52"/>
      <c r="P33" s="52"/>
      <c r="Q33" s="52"/>
      <c r="R33" s="158"/>
      <c r="S33" s="235" t="s">
        <v>83</v>
      </c>
      <c r="T33" s="199"/>
      <c r="U33" s="199"/>
      <c r="V33" s="199"/>
      <c r="W33" s="199"/>
      <c r="X33" s="199"/>
      <c r="Y33" s="199"/>
      <c r="Z33" s="199"/>
      <c r="AA33" s="199"/>
      <c r="AB33" s="199"/>
      <c r="AC33" s="199"/>
      <c r="AD33" s="199"/>
      <c r="AE33" s="199"/>
      <c r="AF33" s="199"/>
      <c r="AG33" s="199"/>
      <c r="AH33" s="199"/>
      <c r="AI33" s="199"/>
      <c r="AJ33" s="198"/>
      <c r="AK33" s="199"/>
      <c r="AL33" s="11"/>
      <c r="AM33" s="11"/>
      <c r="AN33" s="41"/>
    </row>
    <row r="34" spans="1:40" x14ac:dyDescent="0.2">
      <c r="A34" s="16" t="s">
        <v>84</v>
      </c>
      <c r="B34" s="11"/>
      <c r="C34" s="52"/>
      <c r="D34" s="11"/>
      <c r="E34" s="11"/>
      <c r="F34" s="11"/>
      <c r="G34" s="52"/>
      <c r="H34" s="11"/>
      <c r="I34" s="11"/>
      <c r="J34" s="11"/>
      <c r="K34" s="52"/>
      <c r="L34" s="41"/>
      <c r="M34" s="11"/>
      <c r="N34" s="41"/>
      <c r="O34" s="52"/>
      <c r="P34" s="52"/>
      <c r="Q34" s="52"/>
      <c r="R34" s="158"/>
      <c r="S34" s="223" t="s">
        <v>84</v>
      </c>
      <c r="T34" s="199"/>
      <c r="U34" s="199"/>
      <c r="V34" s="199"/>
      <c r="W34" s="199"/>
      <c r="X34" s="199"/>
      <c r="Y34" s="199"/>
      <c r="Z34" s="199"/>
      <c r="AA34" s="199"/>
      <c r="AB34" s="199"/>
      <c r="AC34" s="199"/>
      <c r="AD34" s="199"/>
      <c r="AE34" s="199"/>
      <c r="AF34" s="199"/>
      <c r="AG34" s="199"/>
      <c r="AH34" s="199"/>
      <c r="AI34" s="199"/>
      <c r="AJ34" s="198"/>
      <c r="AK34" s="199"/>
      <c r="AL34" s="11"/>
      <c r="AM34" s="11"/>
      <c r="AN34" s="41"/>
    </row>
    <row r="35" spans="1:40" x14ac:dyDescent="0.2">
      <c r="A35" s="232" t="s">
        <v>85</v>
      </c>
      <c r="B35" s="11"/>
      <c r="C35" s="149">
        <v>9333</v>
      </c>
      <c r="D35" s="11"/>
      <c r="E35" s="50">
        <v>1.1000000000000001E-3</v>
      </c>
      <c r="F35" s="11"/>
      <c r="G35" s="149">
        <v>7583</v>
      </c>
      <c r="H35" s="11"/>
      <c r="I35" s="50">
        <v>1.2999999999999999E-3</v>
      </c>
      <c r="J35" s="51"/>
      <c r="K35" s="149">
        <v>7886</v>
      </c>
      <c r="L35" s="43"/>
      <c r="M35" s="50">
        <v>1.4E-3</v>
      </c>
      <c r="N35" s="43"/>
      <c r="O35" s="149">
        <v>8869</v>
      </c>
      <c r="P35" s="42"/>
      <c r="Q35" s="50">
        <v>1.1999999999999999E-3</v>
      </c>
      <c r="R35" s="157"/>
      <c r="S35" s="232" t="s">
        <v>85</v>
      </c>
      <c r="T35" s="196"/>
      <c r="U35" s="238">
        <v>10021</v>
      </c>
      <c r="V35" s="212"/>
      <c r="W35" s="197">
        <v>1.1999999999999999E-3</v>
      </c>
      <c r="X35" s="196"/>
      <c r="Y35" s="238">
        <v>10322</v>
      </c>
      <c r="Z35" s="212"/>
      <c r="AA35" s="197">
        <v>1.2999999999999999E-3</v>
      </c>
      <c r="AB35" s="196"/>
      <c r="AC35" s="238">
        <v>10623</v>
      </c>
      <c r="AD35" s="212"/>
      <c r="AE35" s="197">
        <v>1.2999999999999999E-3</v>
      </c>
      <c r="AF35" s="196"/>
      <c r="AG35" s="238">
        <v>9292</v>
      </c>
      <c r="AH35" s="212"/>
      <c r="AI35" s="197">
        <v>1.1999999999999999E-3</v>
      </c>
      <c r="AJ35" s="198"/>
      <c r="AK35" s="238">
        <v>8249</v>
      </c>
      <c r="AL35" s="41"/>
      <c r="AM35" s="50">
        <v>1.1000000000000001E-3</v>
      </c>
      <c r="AN35" s="43"/>
    </row>
    <row r="36" spans="1:40" x14ac:dyDescent="0.2">
      <c r="A36" s="232" t="s">
        <v>86</v>
      </c>
      <c r="B36" s="11"/>
      <c r="C36" s="21">
        <v>1034</v>
      </c>
      <c r="D36" s="11"/>
      <c r="E36" s="50">
        <v>2.5000000000000001E-3</v>
      </c>
      <c r="F36" s="11"/>
      <c r="G36" s="21">
        <v>1185</v>
      </c>
      <c r="H36" s="11"/>
      <c r="I36" s="50">
        <v>2.7000000000000001E-3</v>
      </c>
      <c r="J36" s="51"/>
      <c r="K36" s="21">
        <v>1258</v>
      </c>
      <c r="L36" s="43"/>
      <c r="M36" s="50">
        <v>2.8E-3</v>
      </c>
      <c r="N36" s="43"/>
      <c r="O36" s="21">
        <v>1262</v>
      </c>
      <c r="P36" s="21"/>
      <c r="Q36" s="50">
        <v>3.0000000000000001E-3</v>
      </c>
      <c r="R36" s="157"/>
      <c r="S36" s="232" t="s">
        <v>86</v>
      </c>
      <c r="T36" s="196"/>
      <c r="U36" s="196">
        <v>1429</v>
      </c>
      <c r="V36" s="196"/>
      <c r="W36" s="197">
        <v>3.0000000000000001E-3</v>
      </c>
      <c r="X36" s="196"/>
      <c r="Y36" s="196">
        <v>1326</v>
      </c>
      <c r="Z36" s="196"/>
      <c r="AA36" s="197">
        <v>2.7000000000000001E-3</v>
      </c>
      <c r="AB36" s="196"/>
      <c r="AC36" s="196">
        <v>1279</v>
      </c>
      <c r="AD36" s="196"/>
      <c r="AE36" s="197">
        <v>2.7000000000000001E-3</v>
      </c>
      <c r="AF36" s="196"/>
      <c r="AG36" s="196">
        <v>1217</v>
      </c>
      <c r="AH36" s="196"/>
      <c r="AI36" s="197">
        <v>2.7000000000000001E-3</v>
      </c>
      <c r="AJ36" s="198"/>
      <c r="AK36" s="196">
        <v>1235</v>
      </c>
      <c r="AL36" s="21"/>
      <c r="AM36" s="50">
        <v>2.7000000000000001E-3</v>
      </c>
      <c r="AN36" s="43"/>
    </row>
    <row r="37" spans="1:40" x14ac:dyDescent="0.2">
      <c r="A37" s="232" t="s">
        <v>87</v>
      </c>
      <c r="B37" s="11"/>
      <c r="C37" s="21">
        <v>41544</v>
      </c>
      <c r="D37" s="11"/>
      <c r="E37" s="50">
        <v>4.0000000000000002E-4</v>
      </c>
      <c r="F37" s="11"/>
      <c r="G37" s="21">
        <v>42824</v>
      </c>
      <c r="H37" s="11"/>
      <c r="I37" s="50">
        <v>4.0000000000000002E-4</v>
      </c>
      <c r="J37" s="51"/>
      <c r="K37" s="21">
        <v>41248</v>
      </c>
      <c r="L37" s="43"/>
      <c r="M37" s="50">
        <v>4.0000000000000002E-4</v>
      </c>
      <c r="N37" s="43"/>
      <c r="O37" s="21">
        <v>41507</v>
      </c>
      <c r="P37" s="21"/>
      <c r="Q37" s="50">
        <v>4.0000000000000002E-4</v>
      </c>
      <c r="R37" s="157"/>
      <c r="S37" s="232" t="s">
        <v>87</v>
      </c>
      <c r="T37" s="196"/>
      <c r="U37" s="196">
        <v>43259</v>
      </c>
      <c r="V37" s="196"/>
      <c r="W37" s="197">
        <v>4.0000000000000002E-4</v>
      </c>
      <c r="X37" s="196"/>
      <c r="Y37" s="196">
        <v>46807</v>
      </c>
      <c r="Z37" s="196"/>
      <c r="AA37" s="197">
        <v>2.9999999999999997E-4</v>
      </c>
      <c r="AB37" s="196"/>
      <c r="AC37" s="196">
        <v>43529</v>
      </c>
      <c r="AD37" s="196"/>
      <c r="AE37" s="197">
        <v>4.0000000000000002E-4</v>
      </c>
      <c r="AF37" s="196"/>
      <c r="AG37" s="196">
        <v>43061</v>
      </c>
      <c r="AH37" s="196"/>
      <c r="AI37" s="197">
        <v>2.9999999999999997E-4</v>
      </c>
      <c r="AJ37" s="198"/>
      <c r="AK37" s="196">
        <v>42678</v>
      </c>
      <c r="AL37" s="21"/>
      <c r="AM37" s="50">
        <v>4.0000000000000002E-4</v>
      </c>
      <c r="AN37" s="43"/>
    </row>
    <row r="38" spans="1:40" x14ac:dyDescent="0.2">
      <c r="A38" s="232" t="s">
        <v>70</v>
      </c>
      <c r="B38" s="11"/>
      <c r="C38" s="23">
        <v>101075</v>
      </c>
      <c r="D38" s="11"/>
      <c r="E38" s="50">
        <v>5.9999999999999995E-4</v>
      </c>
      <c r="F38" s="11"/>
      <c r="G38" s="23">
        <v>111082</v>
      </c>
      <c r="H38" s="11"/>
      <c r="I38" s="50">
        <v>5.9999999999999995E-4</v>
      </c>
      <c r="J38" s="51"/>
      <c r="K38" s="23">
        <v>113841</v>
      </c>
      <c r="L38" s="43"/>
      <c r="M38" s="50">
        <v>5.0000000000000001E-4</v>
      </c>
      <c r="N38" s="43"/>
      <c r="O38" s="23">
        <v>111511</v>
      </c>
      <c r="P38" s="21"/>
      <c r="Q38" s="50">
        <v>2.0000000000000001E-4</v>
      </c>
      <c r="R38" s="157"/>
      <c r="S38" s="232" t="s">
        <v>70</v>
      </c>
      <c r="T38" s="200"/>
      <c r="U38" s="200">
        <v>104811</v>
      </c>
      <c r="V38" s="196"/>
      <c r="W38" s="197">
        <v>2.9999999999999997E-4</v>
      </c>
      <c r="X38" s="196"/>
      <c r="Y38" s="200">
        <v>112261</v>
      </c>
      <c r="Z38" s="196"/>
      <c r="AA38" s="197">
        <v>0</v>
      </c>
      <c r="AB38" s="200"/>
      <c r="AC38" s="200">
        <v>114322</v>
      </c>
      <c r="AD38" s="196"/>
      <c r="AE38" s="197">
        <v>0</v>
      </c>
      <c r="AF38" s="200"/>
      <c r="AG38" s="200">
        <v>106764</v>
      </c>
      <c r="AH38" s="196"/>
      <c r="AI38" s="197">
        <v>0</v>
      </c>
      <c r="AJ38" s="198"/>
      <c r="AK38" s="200">
        <v>109855</v>
      </c>
      <c r="AL38" s="21"/>
      <c r="AM38" s="50">
        <v>2.9999999999999997E-4</v>
      </c>
      <c r="AN38" s="43"/>
    </row>
    <row r="39" spans="1:40" x14ac:dyDescent="0.2">
      <c r="A39" s="233" t="s">
        <v>88</v>
      </c>
      <c r="B39" s="11"/>
      <c r="C39" s="21">
        <v>152986</v>
      </c>
      <c r="D39" s="11"/>
      <c r="E39" s="50">
        <v>5.9999999999999995E-4</v>
      </c>
      <c r="F39" s="11"/>
      <c r="G39" s="21">
        <v>162674</v>
      </c>
      <c r="H39" s="11"/>
      <c r="I39" s="50">
        <v>5.9999999999999995E-4</v>
      </c>
      <c r="J39" s="51"/>
      <c r="K39" s="21">
        <v>164233</v>
      </c>
      <c r="L39" s="43"/>
      <c r="M39" s="50">
        <v>5.9999999999999995E-4</v>
      </c>
      <c r="N39" s="43"/>
      <c r="O39" s="53">
        <v>163149</v>
      </c>
      <c r="P39" s="21"/>
      <c r="Q39" s="50">
        <v>2.9999999999999997E-4</v>
      </c>
      <c r="R39" s="157"/>
      <c r="S39" s="233" t="s">
        <v>88</v>
      </c>
      <c r="T39" s="204"/>
      <c r="U39" s="204">
        <v>159520</v>
      </c>
      <c r="V39" s="196"/>
      <c r="W39" s="197">
        <v>4.0000000000000002E-4</v>
      </c>
      <c r="X39" s="196"/>
      <c r="Y39" s="204">
        <v>170716</v>
      </c>
      <c r="Z39" s="196"/>
      <c r="AA39" s="197">
        <v>2.0000000000000001E-4</v>
      </c>
      <c r="AB39" s="204"/>
      <c r="AC39" s="204">
        <v>169753</v>
      </c>
      <c r="AD39" s="196"/>
      <c r="AE39" s="197">
        <v>2.0000000000000001E-4</v>
      </c>
      <c r="AF39" s="204"/>
      <c r="AG39" s="204">
        <f>+AG35+AG36+AG37+AG38</f>
        <v>160334</v>
      </c>
      <c r="AH39" s="196"/>
      <c r="AI39" s="197">
        <v>1E-4</v>
      </c>
      <c r="AJ39" s="198"/>
      <c r="AK39" s="204">
        <v>162017</v>
      </c>
      <c r="AL39" s="21"/>
      <c r="AM39" s="50">
        <v>4.0000000000000002E-4</v>
      </c>
      <c r="AN39" s="43"/>
    </row>
    <row r="40" spans="1:40" ht="22.5" x14ac:dyDescent="0.2">
      <c r="A40" s="232" t="s">
        <v>89</v>
      </c>
      <c r="B40" s="11"/>
      <c r="C40" s="21">
        <v>14505</v>
      </c>
      <c r="D40" s="11"/>
      <c r="E40" s="50">
        <v>-1.2999999999999999E-3</v>
      </c>
      <c r="F40" s="11"/>
      <c r="G40" s="21">
        <v>19030</v>
      </c>
      <c r="H40" s="11"/>
      <c r="I40" s="50">
        <v>-5.0000000000000001E-4</v>
      </c>
      <c r="J40" s="51"/>
      <c r="K40" s="21">
        <v>20620</v>
      </c>
      <c r="L40" s="43"/>
      <c r="M40" s="50">
        <v>-6.9999999999999999E-4</v>
      </c>
      <c r="N40" s="43"/>
      <c r="O40" s="21">
        <v>20285</v>
      </c>
      <c r="P40" s="21"/>
      <c r="Q40" s="50">
        <v>-5.0000000000000001E-4</v>
      </c>
      <c r="R40" s="157"/>
      <c r="S40" s="232" t="s">
        <v>89</v>
      </c>
      <c r="T40" s="196"/>
      <c r="U40" s="196">
        <v>13877</v>
      </c>
      <c r="V40" s="196"/>
      <c r="W40" s="197">
        <v>-8.9999999999999998E-4</v>
      </c>
      <c r="X40" s="196"/>
      <c r="Y40" s="196">
        <v>16732</v>
      </c>
      <c r="Z40" s="196"/>
      <c r="AA40" s="197">
        <v>-2.0000000000000001E-4</v>
      </c>
      <c r="AB40" s="196"/>
      <c r="AC40" s="196">
        <v>14796</v>
      </c>
      <c r="AD40" s="196"/>
      <c r="AE40" s="197">
        <v>-4.0000000000000002E-4</v>
      </c>
      <c r="AF40" s="196"/>
      <c r="AG40" s="196">
        <v>20349</v>
      </c>
      <c r="AH40" s="196"/>
      <c r="AI40" s="197">
        <v>-2.9999999999999997E-4</v>
      </c>
      <c r="AJ40" s="198"/>
      <c r="AK40" s="196">
        <v>18689</v>
      </c>
      <c r="AL40" s="21"/>
      <c r="AM40" s="50">
        <v>2E-3</v>
      </c>
      <c r="AN40" s="43"/>
    </row>
    <row r="41" spans="1:40" x14ac:dyDescent="0.2">
      <c r="A41" s="232" t="s">
        <v>90</v>
      </c>
      <c r="B41" s="11"/>
      <c r="C41" s="21">
        <v>1978</v>
      </c>
      <c r="D41" s="11"/>
      <c r="E41" s="50">
        <v>1.5900000000000001E-2</v>
      </c>
      <c r="F41" s="11"/>
      <c r="G41" s="21">
        <v>2993</v>
      </c>
      <c r="H41" s="11"/>
      <c r="I41" s="50">
        <v>9.7000000000000003E-3</v>
      </c>
      <c r="J41" s="51"/>
      <c r="K41" s="21">
        <v>2806</v>
      </c>
      <c r="L41" s="43"/>
      <c r="M41" s="50">
        <v>8.3999999999999995E-3</v>
      </c>
      <c r="N41" s="43"/>
      <c r="O41" s="21">
        <v>1024</v>
      </c>
      <c r="P41" s="21"/>
      <c r="Q41" s="50">
        <v>1.44E-2</v>
      </c>
      <c r="R41" s="157"/>
      <c r="S41" s="232" t="s">
        <v>90</v>
      </c>
      <c r="T41" s="196"/>
      <c r="U41" s="196">
        <v>795</v>
      </c>
      <c r="V41" s="196"/>
      <c r="W41" s="197">
        <v>1.0699999999999999E-2</v>
      </c>
      <c r="X41" s="196"/>
      <c r="Y41" s="196">
        <v>632</v>
      </c>
      <c r="Z41" s="196"/>
      <c r="AA41" s="197">
        <v>1.84E-2</v>
      </c>
      <c r="AB41" s="196"/>
      <c r="AC41" s="196">
        <v>475</v>
      </c>
      <c r="AD41" s="196"/>
      <c r="AE41" s="197">
        <v>1.4200000000000001E-2</v>
      </c>
      <c r="AF41" s="196"/>
      <c r="AG41" s="196">
        <v>638</v>
      </c>
      <c r="AH41" s="196"/>
      <c r="AI41" s="197">
        <v>1.34E-2</v>
      </c>
      <c r="AJ41" s="198"/>
      <c r="AK41" s="196">
        <v>551</v>
      </c>
      <c r="AL41" s="21"/>
      <c r="AM41" s="50">
        <v>1.43E-2</v>
      </c>
      <c r="AN41" s="43"/>
    </row>
    <row r="42" spans="1:40" x14ac:dyDescent="0.2">
      <c r="A42" s="232" t="s">
        <v>91</v>
      </c>
      <c r="B42" s="11"/>
      <c r="C42" s="21">
        <v>1137</v>
      </c>
      <c r="D42" s="11"/>
      <c r="E42" s="50">
        <v>4.7000000000000002E-3</v>
      </c>
      <c r="F42" s="11"/>
      <c r="G42" s="21">
        <v>3242</v>
      </c>
      <c r="H42" s="11"/>
      <c r="I42" s="50">
        <v>2.3E-3</v>
      </c>
      <c r="J42" s="51"/>
      <c r="K42" s="21">
        <v>4587</v>
      </c>
      <c r="L42" s="43"/>
      <c r="M42" s="50">
        <v>1.5E-3</v>
      </c>
      <c r="N42" s="43"/>
      <c r="O42" s="21">
        <v>5270</v>
      </c>
      <c r="P42" s="21"/>
      <c r="Q42" s="50">
        <v>2.5000000000000001E-3</v>
      </c>
      <c r="R42" s="157"/>
      <c r="S42" s="232" t="s">
        <v>91</v>
      </c>
      <c r="T42" s="196"/>
      <c r="U42" s="196">
        <v>2108</v>
      </c>
      <c r="V42" s="196"/>
      <c r="W42" s="197">
        <v>5.0000000000000001E-3</v>
      </c>
      <c r="X42" s="196"/>
      <c r="Y42" s="196">
        <v>3795</v>
      </c>
      <c r="Z42" s="196"/>
      <c r="AA42" s="197">
        <v>3.7000000000000002E-3</v>
      </c>
      <c r="AB42" s="196"/>
      <c r="AC42" s="196">
        <v>2823</v>
      </c>
      <c r="AD42" s="196"/>
      <c r="AE42" s="197">
        <v>3.5000000000000001E-3</v>
      </c>
      <c r="AF42" s="196"/>
      <c r="AG42" s="196">
        <v>733</v>
      </c>
      <c r="AH42" s="196"/>
      <c r="AI42" s="197">
        <v>1.1299999999999999E-2</v>
      </c>
      <c r="AJ42" s="198"/>
      <c r="AK42" s="196">
        <v>781</v>
      </c>
      <c r="AL42" s="21"/>
      <c r="AM42" s="50">
        <v>9.5999999999999992E-3</v>
      </c>
      <c r="AN42" s="43"/>
    </row>
    <row r="43" spans="1:40" x14ac:dyDescent="0.2">
      <c r="A43" s="232" t="s">
        <v>92</v>
      </c>
      <c r="B43" s="11"/>
      <c r="C43" s="21">
        <v>8883</v>
      </c>
      <c r="D43" s="11"/>
      <c r="E43" s="50">
        <v>8.9999999999999998E-4</v>
      </c>
      <c r="F43" s="11"/>
      <c r="G43" s="21">
        <v>8916</v>
      </c>
      <c r="H43" s="11"/>
      <c r="I43" s="50">
        <v>8.9999999999999998E-4</v>
      </c>
      <c r="J43" s="51"/>
      <c r="K43" s="21">
        <v>9705</v>
      </c>
      <c r="L43" s="43"/>
      <c r="M43" s="50">
        <v>1E-3</v>
      </c>
      <c r="N43" s="43"/>
      <c r="O43" s="21">
        <v>10484</v>
      </c>
      <c r="P43" s="21"/>
      <c r="Q43" s="50">
        <v>8.0000000000000004E-4</v>
      </c>
      <c r="R43" s="157"/>
      <c r="S43" s="232" t="s">
        <v>92</v>
      </c>
      <c r="T43" s="196"/>
      <c r="U43" s="196">
        <v>10932</v>
      </c>
      <c r="V43" s="196"/>
      <c r="W43" s="197">
        <v>6.9999999999999999E-4</v>
      </c>
      <c r="X43" s="196"/>
      <c r="Y43" s="196">
        <v>11234</v>
      </c>
      <c r="Z43" s="196"/>
      <c r="AA43" s="197">
        <v>6.9999999999999999E-4</v>
      </c>
      <c r="AB43" s="196"/>
      <c r="AC43" s="196">
        <v>11504</v>
      </c>
      <c r="AD43" s="196"/>
      <c r="AE43" s="197">
        <v>5.9999999999999995E-4</v>
      </c>
      <c r="AF43" s="196"/>
      <c r="AG43" s="196">
        <v>12904</v>
      </c>
      <c r="AH43" s="196"/>
      <c r="AI43" s="197">
        <v>5.9999999999999995E-4</v>
      </c>
      <c r="AJ43" s="198"/>
      <c r="AK43" s="196">
        <v>16801</v>
      </c>
      <c r="AL43" s="21"/>
      <c r="AM43" s="50">
        <v>8.9999999999999998E-4</v>
      </c>
      <c r="AN43" s="43"/>
    </row>
    <row r="44" spans="1:40" x14ac:dyDescent="0.2">
      <c r="A44" s="232" t="s">
        <v>93</v>
      </c>
      <c r="B44" s="11"/>
      <c r="C44" s="23">
        <v>20420</v>
      </c>
      <c r="D44" s="11"/>
      <c r="E44" s="50">
        <v>1.09E-2</v>
      </c>
      <c r="F44" s="11"/>
      <c r="G44" s="23">
        <v>20361</v>
      </c>
      <c r="H44" s="11"/>
      <c r="I44" s="50">
        <v>1.1599999999999999E-2</v>
      </c>
      <c r="J44" s="51"/>
      <c r="K44" s="23">
        <v>20429</v>
      </c>
      <c r="L44" s="43"/>
      <c r="M44" s="50">
        <v>1.12E-2</v>
      </c>
      <c r="N44" s="43"/>
      <c r="O44" s="23">
        <v>21187</v>
      </c>
      <c r="P44" s="21"/>
      <c r="Q44" s="50">
        <v>1.2699999999999999E-2</v>
      </c>
      <c r="R44" s="157"/>
      <c r="S44" s="232" t="s">
        <v>93</v>
      </c>
      <c r="T44" s="200"/>
      <c r="U44" s="200">
        <v>20199</v>
      </c>
      <c r="V44" s="196"/>
      <c r="W44" s="197">
        <v>1.21E-2</v>
      </c>
      <c r="X44" s="196"/>
      <c r="Y44" s="200">
        <v>20625</v>
      </c>
      <c r="Z44" s="196"/>
      <c r="AA44" s="197">
        <v>9.9000000000000008E-3</v>
      </c>
      <c r="AB44" s="200"/>
      <c r="AC44" s="200">
        <v>21070</v>
      </c>
      <c r="AD44" s="196"/>
      <c r="AE44" s="197">
        <v>1.21E-2</v>
      </c>
      <c r="AF44" s="200"/>
      <c r="AG44" s="200">
        <v>21418</v>
      </c>
      <c r="AH44" s="196"/>
      <c r="AI44" s="197">
        <v>1.1900000000000001E-2</v>
      </c>
      <c r="AJ44" s="198"/>
      <c r="AK44" s="200">
        <v>21556</v>
      </c>
      <c r="AL44" s="21"/>
      <c r="AM44" s="50">
        <v>1.5699999999999999E-2</v>
      </c>
      <c r="AN44" s="43"/>
    </row>
    <row r="45" spans="1:40" x14ac:dyDescent="0.2">
      <c r="A45" s="233" t="s">
        <v>94</v>
      </c>
      <c r="B45" s="11"/>
      <c r="C45" s="21">
        <v>199909</v>
      </c>
      <c r="D45" s="11"/>
      <c r="E45" s="50">
        <v>1.6999999999999999E-3</v>
      </c>
      <c r="F45" s="11"/>
      <c r="G45" s="21">
        <v>217216</v>
      </c>
      <c r="H45" s="11"/>
      <c r="I45" s="50">
        <v>1.6999999999999999E-3</v>
      </c>
      <c r="J45" s="51"/>
      <c r="K45" s="21">
        <v>222380</v>
      </c>
      <c r="L45" s="43"/>
      <c r="M45" s="50">
        <v>1.6000000000000001E-3</v>
      </c>
      <c r="N45" s="43"/>
      <c r="O45" s="53">
        <v>221399</v>
      </c>
      <c r="P45" s="19"/>
      <c r="Q45" s="50">
        <v>1.6000000000000001E-3</v>
      </c>
      <c r="R45" s="157"/>
      <c r="S45" s="233" t="s">
        <v>94</v>
      </c>
      <c r="T45" s="213"/>
      <c r="U45" s="204">
        <f>+U40+U41+U42+U43+U44+U39</f>
        <v>207431</v>
      </c>
      <c r="V45" s="214"/>
      <c r="W45" s="197">
        <v>1.5E-3</v>
      </c>
      <c r="X45" s="214"/>
      <c r="Y45" s="204">
        <v>223734</v>
      </c>
      <c r="Z45" s="214"/>
      <c r="AA45" s="197">
        <v>1.1999999999999999E-3</v>
      </c>
      <c r="AB45" s="213"/>
      <c r="AC45" s="204">
        <v>220421</v>
      </c>
      <c r="AD45" s="214"/>
      <c r="AE45" s="197">
        <v>1.4E-3</v>
      </c>
      <c r="AF45" s="213"/>
      <c r="AG45" s="204">
        <f>+AG39+AG40+AG41+AG42+AG43+AG44</f>
        <v>216376</v>
      </c>
      <c r="AH45" s="214"/>
      <c r="AI45" s="197">
        <v>1.4E-3</v>
      </c>
      <c r="AJ45" s="198"/>
      <c r="AK45" s="204">
        <v>220395</v>
      </c>
      <c r="AL45" s="19"/>
      <c r="AM45" s="50">
        <v>2.0999999999999999E-3</v>
      </c>
      <c r="AN45" s="43"/>
    </row>
    <row r="46" spans="1:40" x14ac:dyDescent="0.2">
      <c r="A46" s="16" t="s">
        <v>95</v>
      </c>
      <c r="B46" s="11"/>
      <c r="C46" s="21">
        <v>81430</v>
      </c>
      <c r="D46" s="11"/>
      <c r="E46" s="51"/>
      <c r="F46" s="11"/>
      <c r="G46" s="21">
        <v>77820</v>
      </c>
      <c r="H46" s="11"/>
      <c r="I46" s="51"/>
      <c r="J46" s="51"/>
      <c r="K46" s="21">
        <v>82334</v>
      </c>
      <c r="L46" s="43"/>
      <c r="M46" s="51"/>
      <c r="N46" s="43"/>
      <c r="O46" s="21">
        <v>85330</v>
      </c>
      <c r="P46" s="51"/>
      <c r="Q46" s="51"/>
      <c r="R46" s="98"/>
      <c r="S46" s="223" t="s">
        <v>95</v>
      </c>
      <c r="T46" s="196"/>
      <c r="U46" s="196">
        <v>89592</v>
      </c>
      <c r="V46" s="215"/>
      <c r="W46" s="215"/>
      <c r="X46" s="196"/>
      <c r="Y46" s="196">
        <v>84890</v>
      </c>
      <c r="Z46" s="215"/>
      <c r="AA46" s="215"/>
      <c r="AB46" s="196"/>
      <c r="AC46" s="196">
        <v>85046</v>
      </c>
      <c r="AD46" s="215"/>
      <c r="AE46" s="215"/>
      <c r="AF46" s="196"/>
      <c r="AG46" s="196">
        <v>85878</v>
      </c>
      <c r="AH46" s="215"/>
      <c r="AI46" s="215"/>
      <c r="AJ46" s="198"/>
      <c r="AK46" s="196">
        <v>82944</v>
      </c>
      <c r="AL46" s="51"/>
      <c r="AM46" s="51"/>
      <c r="AN46" s="43"/>
    </row>
    <row r="47" spans="1:40" x14ac:dyDescent="0.2">
      <c r="A47" s="16" t="s">
        <v>96</v>
      </c>
      <c r="B47" s="11"/>
      <c r="C47" s="21">
        <v>24608</v>
      </c>
      <c r="D47" s="11"/>
      <c r="E47" s="51"/>
      <c r="F47" s="11"/>
      <c r="G47" s="21">
        <v>24854</v>
      </c>
      <c r="H47" s="11"/>
      <c r="I47" s="51"/>
      <c r="J47" s="51"/>
      <c r="K47" s="21">
        <v>27369</v>
      </c>
      <c r="L47" s="43"/>
      <c r="M47" s="51"/>
      <c r="N47" s="43"/>
      <c r="O47" s="21">
        <v>30743</v>
      </c>
      <c r="P47" s="51"/>
      <c r="Q47" s="51"/>
      <c r="R47" s="98"/>
      <c r="S47" s="223" t="s">
        <v>96</v>
      </c>
      <c r="T47" s="196"/>
      <c r="U47" s="196">
        <v>32341</v>
      </c>
      <c r="V47" s="215"/>
      <c r="W47" s="215"/>
      <c r="X47" s="196"/>
      <c r="Y47" s="196">
        <v>29840</v>
      </c>
      <c r="Z47" s="215"/>
      <c r="AA47" s="215"/>
      <c r="AB47" s="196"/>
      <c r="AC47" s="196">
        <v>27880</v>
      </c>
      <c r="AD47" s="215"/>
      <c r="AE47" s="215"/>
      <c r="AF47" s="196"/>
      <c r="AG47" s="196">
        <v>26530</v>
      </c>
      <c r="AH47" s="215"/>
      <c r="AI47" s="215"/>
      <c r="AJ47" s="198"/>
      <c r="AK47" s="196">
        <v>22300</v>
      </c>
      <c r="AL47" s="51"/>
      <c r="AM47" s="51"/>
      <c r="AN47" s="43"/>
    </row>
    <row r="48" spans="1:40" x14ac:dyDescent="0.2">
      <c r="A48" s="16" t="s">
        <v>306</v>
      </c>
      <c r="B48" s="11"/>
      <c r="C48" s="21">
        <v>10128</v>
      </c>
      <c r="D48" s="11"/>
      <c r="E48" s="51"/>
      <c r="F48" s="11"/>
      <c r="G48" s="21">
        <v>10180</v>
      </c>
      <c r="H48" s="11"/>
      <c r="I48" s="51"/>
      <c r="J48" s="51"/>
      <c r="K48" s="21">
        <v>8879</v>
      </c>
      <c r="L48" s="43"/>
      <c r="M48" s="51"/>
      <c r="N48" s="43"/>
      <c r="O48" s="21">
        <v>8101</v>
      </c>
      <c r="P48" s="51"/>
      <c r="Q48" s="51"/>
      <c r="R48" s="98"/>
      <c r="S48" s="223" t="s">
        <v>308</v>
      </c>
      <c r="T48" s="196"/>
      <c r="U48" s="196">
        <v>1004</v>
      </c>
      <c r="V48" s="215"/>
      <c r="W48" s="215"/>
      <c r="X48" s="196"/>
      <c r="Y48" s="196">
        <v>857</v>
      </c>
      <c r="Z48" s="215"/>
      <c r="AA48" s="215"/>
      <c r="AB48" s="196"/>
      <c r="AC48" s="196">
        <v>841</v>
      </c>
      <c r="AD48" s="215"/>
      <c r="AE48" s="215"/>
      <c r="AF48" s="196"/>
      <c r="AG48" s="196">
        <v>629</v>
      </c>
      <c r="AH48" s="215"/>
      <c r="AI48" s="215"/>
      <c r="AJ48" s="198"/>
      <c r="AK48" s="196">
        <v>259</v>
      </c>
      <c r="AL48" s="51"/>
      <c r="AM48" s="51"/>
      <c r="AN48" s="43"/>
    </row>
    <row r="49" spans="1:40" ht="12" customHeight="1" x14ac:dyDescent="0.2">
      <c r="A49" s="16" t="s">
        <v>97</v>
      </c>
      <c r="B49" s="11"/>
      <c r="C49" s="21">
        <v>37851</v>
      </c>
      <c r="D49" s="11"/>
      <c r="E49" s="51"/>
      <c r="F49" s="11"/>
      <c r="G49" s="21">
        <v>38127</v>
      </c>
      <c r="H49" s="11"/>
      <c r="I49" s="51"/>
      <c r="J49" s="51"/>
      <c r="K49" s="21">
        <v>38313</v>
      </c>
      <c r="L49" s="43"/>
      <c r="M49" s="51"/>
      <c r="N49" s="43"/>
      <c r="O49" s="21">
        <v>38421</v>
      </c>
      <c r="P49" s="51"/>
      <c r="Q49" s="51"/>
      <c r="R49" s="98"/>
      <c r="S49" s="223" t="s">
        <v>97</v>
      </c>
      <c r="T49" s="196"/>
      <c r="U49" s="196">
        <v>37048</v>
      </c>
      <c r="V49" s="215"/>
      <c r="W49" s="215"/>
      <c r="X49" s="196"/>
      <c r="Y49" s="196">
        <v>37829</v>
      </c>
      <c r="Z49" s="215"/>
      <c r="AA49" s="215"/>
      <c r="AB49" s="196"/>
      <c r="AC49" s="196">
        <v>38140</v>
      </c>
      <c r="AD49" s="215"/>
      <c r="AE49" s="215"/>
      <c r="AF49" s="196"/>
      <c r="AG49" s="196">
        <v>38216</v>
      </c>
      <c r="AH49" s="215"/>
      <c r="AI49" s="215"/>
      <c r="AJ49" s="198"/>
      <c r="AK49" s="196">
        <v>37804</v>
      </c>
      <c r="AL49" s="51"/>
      <c r="AM49" s="51"/>
      <c r="AN49" s="43"/>
    </row>
    <row r="50" spans="1:40" x14ac:dyDescent="0.2">
      <c r="A50" s="16" t="s">
        <v>98</v>
      </c>
      <c r="B50" s="11"/>
      <c r="C50" s="21">
        <v>1066</v>
      </c>
      <c r="D50" s="11"/>
      <c r="E50" s="51"/>
      <c r="F50" s="11"/>
      <c r="G50" s="21">
        <v>1015</v>
      </c>
      <c r="H50" s="11"/>
      <c r="I50" s="51"/>
      <c r="J50" s="51"/>
      <c r="K50" s="21">
        <v>1134</v>
      </c>
      <c r="L50" s="43"/>
      <c r="M50" s="51"/>
      <c r="N50" s="43"/>
      <c r="O50" s="21">
        <v>1238</v>
      </c>
      <c r="P50" s="51"/>
      <c r="Q50" s="51"/>
      <c r="R50" s="98"/>
      <c r="S50" s="223" t="s">
        <v>294</v>
      </c>
      <c r="T50" s="196"/>
      <c r="U50" s="196">
        <v>995</v>
      </c>
      <c r="V50" s="215"/>
      <c r="W50" s="215"/>
      <c r="X50" s="196"/>
      <c r="Y50" s="196">
        <v>1129</v>
      </c>
      <c r="Z50" s="215"/>
      <c r="AA50" s="215"/>
      <c r="AB50" s="196"/>
      <c r="AC50" s="196">
        <v>1125</v>
      </c>
      <c r="AD50" s="215"/>
      <c r="AE50" s="215"/>
      <c r="AF50" s="196"/>
      <c r="AG50" s="196">
        <v>961</v>
      </c>
      <c r="AH50" s="215"/>
      <c r="AI50" s="215"/>
      <c r="AJ50" s="198"/>
      <c r="AK50" s="196">
        <v>852</v>
      </c>
      <c r="AL50" s="51"/>
      <c r="AM50" s="51"/>
      <c r="AN50" s="43"/>
    </row>
    <row r="51" spans="1:40" x14ac:dyDescent="0.2">
      <c r="A51" s="97" t="s">
        <v>99</v>
      </c>
      <c r="B51" s="55"/>
      <c r="C51" s="236">
        <v>354992</v>
      </c>
      <c r="D51" s="55"/>
      <c r="E51" s="60"/>
      <c r="F51" s="55"/>
      <c r="G51" s="236">
        <v>369212</v>
      </c>
      <c r="H51" s="55"/>
      <c r="I51" s="60"/>
      <c r="J51" s="60"/>
      <c r="K51" s="236">
        <v>380409</v>
      </c>
      <c r="L51" s="61"/>
      <c r="M51" s="60"/>
      <c r="N51" s="61"/>
      <c r="O51" s="236">
        <v>385232</v>
      </c>
      <c r="P51" s="60"/>
      <c r="Q51" s="59"/>
      <c r="R51" s="98"/>
      <c r="S51" s="207" t="s">
        <v>293</v>
      </c>
      <c r="T51" s="208"/>
      <c r="U51" s="237">
        <f>+U45+U46+U47+U48+U49+U50</f>
        <v>368411</v>
      </c>
      <c r="V51" s="216"/>
      <c r="W51" s="216"/>
      <c r="X51" s="208"/>
      <c r="Y51" s="237">
        <v>378279</v>
      </c>
      <c r="Z51" s="216"/>
      <c r="AA51" s="216"/>
      <c r="AB51" s="208"/>
      <c r="AC51" s="237">
        <v>373453</v>
      </c>
      <c r="AD51" s="216"/>
      <c r="AE51" s="216"/>
      <c r="AF51" s="208"/>
      <c r="AG51" s="237">
        <f>+AG45+AG46+AG47+AG48+AG49+AG50</f>
        <v>368590</v>
      </c>
      <c r="AH51" s="216"/>
      <c r="AI51" s="216"/>
      <c r="AJ51" s="210"/>
      <c r="AK51" s="237">
        <v>364554</v>
      </c>
      <c r="AL51" s="60"/>
      <c r="AM51" s="59"/>
      <c r="AN51" s="43"/>
    </row>
    <row r="52" spans="1:40" s="96" customFormat="1" x14ac:dyDescent="0.2">
      <c r="A52" s="93" t="s">
        <v>100</v>
      </c>
      <c r="B52" s="94"/>
      <c r="C52" s="94"/>
      <c r="D52" s="94"/>
      <c r="E52" s="157">
        <v>1.0500000000000001E-2</v>
      </c>
      <c r="F52" s="94"/>
      <c r="G52" s="94"/>
      <c r="H52" s="94"/>
      <c r="I52" s="157">
        <v>9.7999999999999997E-3</v>
      </c>
      <c r="J52" s="98"/>
      <c r="K52" s="98"/>
      <c r="L52" s="98"/>
      <c r="M52" s="157">
        <v>9.4000000000000004E-3</v>
      </c>
      <c r="N52" s="99"/>
      <c r="O52" s="98"/>
      <c r="P52" s="98"/>
      <c r="Q52" s="157">
        <v>9.1000000000000004E-3</v>
      </c>
      <c r="R52" s="157"/>
      <c r="S52" s="93" t="s">
        <v>100</v>
      </c>
      <c r="T52" s="98"/>
      <c r="U52" s="98"/>
      <c r="V52" s="98"/>
      <c r="W52" s="157">
        <v>9.7000000000000003E-3</v>
      </c>
      <c r="X52" s="98"/>
      <c r="Y52" s="98"/>
      <c r="Z52" s="98"/>
      <c r="AA52" s="157">
        <v>0.01</v>
      </c>
      <c r="AB52" s="98"/>
      <c r="AC52" s="98"/>
      <c r="AD52" s="98"/>
      <c r="AE52" s="157">
        <v>9.7999999999999997E-3</v>
      </c>
      <c r="AF52" s="98"/>
      <c r="AG52" s="98"/>
      <c r="AH52" s="98"/>
      <c r="AI52" s="157">
        <v>9.9000000000000008E-3</v>
      </c>
      <c r="AJ52" s="99"/>
      <c r="AK52" s="98"/>
      <c r="AL52" s="98"/>
      <c r="AM52" s="157">
        <v>1.01E-2</v>
      </c>
      <c r="AN52" s="99"/>
    </row>
    <row r="53" spans="1:40" x14ac:dyDescent="0.2">
      <c r="A53" s="275" t="s">
        <v>290</v>
      </c>
      <c r="B53" s="275"/>
      <c r="C53" s="275"/>
      <c r="D53" s="275"/>
      <c r="E53" s="275"/>
      <c r="F53" s="275"/>
      <c r="G53" s="275"/>
      <c r="H53" s="275"/>
      <c r="I53" s="275"/>
      <c r="J53" s="275"/>
      <c r="K53" s="275"/>
      <c r="L53" s="275"/>
      <c r="M53" s="275"/>
      <c r="N53" s="275"/>
      <c r="O53" s="275"/>
      <c r="P53" s="275"/>
      <c r="Q53" s="275"/>
      <c r="R53" s="161"/>
      <c r="S53" s="276" t="s">
        <v>295</v>
      </c>
      <c r="T53" s="276"/>
      <c r="U53" s="276"/>
      <c r="V53" s="276"/>
      <c r="W53" s="276"/>
      <c r="X53" s="276"/>
      <c r="Y53" s="276"/>
      <c r="Z53" s="276"/>
      <c r="AA53" s="276"/>
      <c r="AB53" s="276"/>
      <c r="AC53" s="276"/>
      <c r="AD53" s="276"/>
      <c r="AE53" s="276"/>
      <c r="AF53" s="276"/>
      <c r="AG53" s="276"/>
      <c r="AH53" s="276"/>
      <c r="AI53" s="276"/>
      <c r="AK53" s="161"/>
      <c r="AL53" s="161"/>
      <c r="AM53" s="161"/>
      <c r="AN53" s="11"/>
    </row>
    <row r="54" spans="1:40" s="32" customFormat="1" x14ac:dyDescent="0.2">
      <c r="A54" s="275"/>
      <c r="B54" s="275"/>
      <c r="C54" s="275"/>
      <c r="D54" s="275"/>
      <c r="E54" s="275"/>
      <c r="F54" s="275"/>
      <c r="G54" s="275"/>
      <c r="H54" s="275"/>
      <c r="I54" s="275"/>
      <c r="J54" s="275"/>
      <c r="K54" s="275"/>
      <c r="L54" s="275"/>
      <c r="M54" s="275"/>
      <c r="N54" s="275"/>
      <c r="O54" s="275"/>
      <c r="P54" s="275"/>
      <c r="Q54" s="275"/>
      <c r="R54" s="161"/>
      <c r="S54" s="275" t="s">
        <v>290</v>
      </c>
      <c r="T54" s="275"/>
      <c r="U54" s="275"/>
      <c r="V54" s="275"/>
      <c r="W54" s="275"/>
      <c r="X54" s="275"/>
      <c r="Y54" s="275"/>
      <c r="Z54" s="275"/>
      <c r="AA54" s="275"/>
      <c r="AB54" s="275"/>
      <c r="AC54" s="275"/>
      <c r="AD54" s="275"/>
      <c r="AE54" s="275"/>
      <c r="AF54" s="275"/>
      <c r="AG54" s="275"/>
      <c r="AH54" s="275"/>
      <c r="AI54" s="275"/>
      <c r="AK54" s="161"/>
      <c r="AL54" s="161"/>
      <c r="AM54" s="161"/>
      <c r="AN54" s="33"/>
    </row>
    <row r="55" spans="1:40" ht="18.75" customHeight="1" x14ac:dyDescent="0.2">
      <c r="A55" s="11"/>
      <c r="B55" s="11"/>
      <c r="C55" s="11"/>
      <c r="D55" s="11"/>
      <c r="E55" s="11"/>
      <c r="F55" s="11"/>
      <c r="G55" s="11"/>
      <c r="H55" s="11"/>
      <c r="I55" s="11"/>
      <c r="J55" s="11"/>
      <c r="K55" s="11"/>
      <c r="L55" s="11"/>
      <c r="M55" s="11"/>
      <c r="N55" s="11"/>
      <c r="O55" s="11"/>
      <c r="P55" s="11"/>
      <c r="Q55" s="11"/>
      <c r="R55" s="94"/>
      <c r="S55" s="11"/>
      <c r="T55" s="11"/>
      <c r="U55" s="11"/>
      <c r="V55" s="11"/>
      <c r="W55" s="11"/>
      <c r="X55" s="11"/>
      <c r="Y55" s="11"/>
      <c r="Z55" s="11"/>
      <c r="AA55" s="11"/>
      <c r="AB55" s="11"/>
      <c r="AC55" s="11"/>
      <c r="AD55" s="11"/>
      <c r="AE55" s="11"/>
      <c r="AF55" s="11"/>
      <c r="AG55" s="11"/>
      <c r="AH55" s="11"/>
      <c r="AI55" s="11"/>
      <c r="AK55" s="11"/>
      <c r="AL55" s="11"/>
      <c r="AM55" s="11"/>
      <c r="AN55" s="11"/>
    </row>
    <row r="56" spans="1:40" ht="26.25" customHeight="1" x14ac:dyDescent="0.2">
      <c r="A56" s="11"/>
      <c r="B56" s="11"/>
      <c r="C56" s="11"/>
      <c r="D56" s="11"/>
      <c r="E56" s="11"/>
      <c r="F56" s="11"/>
      <c r="G56" s="11"/>
      <c r="H56" s="11"/>
      <c r="I56" s="11"/>
      <c r="J56" s="11"/>
      <c r="K56" s="11"/>
      <c r="L56" s="11"/>
      <c r="M56" s="11"/>
      <c r="N56" s="11"/>
      <c r="O56" s="11"/>
      <c r="P56" s="11"/>
      <c r="Q56" s="11"/>
      <c r="R56" s="94"/>
      <c r="S56" s="11"/>
      <c r="T56" s="11"/>
      <c r="U56" s="11"/>
      <c r="V56" s="11"/>
      <c r="W56" s="11"/>
      <c r="X56" s="11"/>
      <c r="Y56" s="11"/>
      <c r="Z56" s="11"/>
      <c r="AA56" s="11"/>
      <c r="AB56" s="11"/>
      <c r="AC56" s="11"/>
      <c r="AD56" s="11"/>
      <c r="AE56" s="11"/>
      <c r="AF56" s="11"/>
      <c r="AG56" s="11"/>
      <c r="AH56" s="11"/>
      <c r="AI56" s="11"/>
      <c r="AK56" s="11"/>
      <c r="AL56" s="11"/>
      <c r="AM56" s="11"/>
      <c r="AN56" s="11"/>
    </row>
    <row r="57" spans="1:40" ht="18.75" customHeight="1" x14ac:dyDescent="0.2">
      <c r="A57" s="11"/>
      <c r="B57" s="11"/>
      <c r="C57" s="11"/>
      <c r="D57" s="11"/>
      <c r="E57" s="11"/>
      <c r="F57" s="11"/>
      <c r="G57" s="11"/>
      <c r="H57" s="11"/>
      <c r="I57" s="11"/>
      <c r="J57" s="11"/>
      <c r="K57" s="11"/>
      <c r="L57" s="11"/>
      <c r="M57" s="11"/>
      <c r="N57" s="11"/>
      <c r="O57" s="11"/>
      <c r="P57" s="11"/>
      <c r="Q57" s="11"/>
      <c r="R57" s="94"/>
      <c r="S57" s="11"/>
      <c r="T57" s="11"/>
      <c r="U57" s="11"/>
      <c r="V57" s="11"/>
      <c r="W57" s="11"/>
      <c r="X57" s="11"/>
      <c r="Y57" s="11"/>
      <c r="Z57" s="11"/>
      <c r="AA57" s="11"/>
      <c r="AB57" s="11"/>
      <c r="AC57" s="11"/>
      <c r="AD57" s="11"/>
      <c r="AE57" s="11"/>
      <c r="AF57" s="11"/>
      <c r="AG57" s="11"/>
      <c r="AH57" s="11"/>
      <c r="AI57" s="11"/>
      <c r="AK57" s="11"/>
      <c r="AL57" s="11"/>
      <c r="AM57" s="11"/>
      <c r="AN57" s="11"/>
    </row>
    <row r="58" spans="1:40" ht="18.75" customHeight="1" x14ac:dyDescent="0.2">
      <c r="A58" s="11"/>
      <c r="B58" s="11"/>
      <c r="C58" s="11"/>
      <c r="D58" s="11"/>
      <c r="E58" s="11"/>
      <c r="F58" s="11"/>
      <c r="G58" s="11"/>
      <c r="H58" s="11"/>
      <c r="I58" s="11"/>
      <c r="J58" s="11"/>
      <c r="K58" s="11"/>
      <c r="L58" s="11"/>
      <c r="M58" s="11"/>
      <c r="N58" s="11"/>
      <c r="O58" s="11"/>
      <c r="P58" s="11"/>
      <c r="Q58" s="11"/>
      <c r="R58" s="94"/>
      <c r="S58" s="11"/>
      <c r="T58" s="11"/>
      <c r="U58" s="11"/>
      <c r="V58" s="11"/>
      <c r="W58" s="11"/>
      <c r="X58" s="11"/>
      <c r="Y58" s="11"/>
      <c r="Z58" s="11"/>
      <c r="AA58" s="11"/>
      <c r="AB58" s="11"/>
      <c r="AC58" s="11"/>
      <c r="AD58" s="11"/>
      <c r="AE58" s="11"/>
      <c r="AF58" s="11"/>
      <c r="AG58" s="11"/>
      <c r="AH58" s="11"/>
      <c r="AI58" s="11"/>
      <c r="AK58" s="11"/>
      <c r="AL58" s="11"/>
      <c r="AM58" s="11"/>
      <c r="AN58" s="11"/>
    </row>
    <row r="59" spans="1:40" ht="18.75" customHeight="1" x14ac:dyDescent="0.2">
      <c r="A59" s="11"/>
      <c r="B59" s="11"/>
      <c r="C59" s="11"/>
      <c r="D59" s="11"/>
      <c r="E59" s="11"/>
      <c r="F59" s="11"/>
      <c r="G59" s="11"/>
      <c r="H59" s="11"/>
      <c r="I59" s="11"/>
      <c r="J59" s="11"/>
      <c r="K59" s="11"/>
      <c r="L59" s="11"/>
      <c r="M59" s="11"/>
      <c r="N59" s="11"/>
      <c r="O59" s="11"/>
      <c r="P59" s="11"/>
      <c r="Q59" s="11"/>
      <c r="R59" s="94"/>
      <c r="S59" s="11"/>
      <c r="T59" s="11"/>
      <c r="U59" s="11"/>
      <c r="V59" s="11"/>
      <c r="W59" s="11"/>
      <c r="X59" s="11"/>
      <c r="Y59" s="11"/>
      <c r="Z59" s="11"/>
      <c r="AA59" s="11"/>
      <c r="AB59" s="11"/>
      <c r="AC59" s="11"/>
      <c r="AD59" s="11"/>
      <c r="AE59" s="11"/>
      <c r="AF59" s="11"/>
      <c r="AG59" s="11"/>
      <c r="AH59" s="11"/>
      <c r="AI59" s="11"/>
      <c r="AK59" s="11"/>
      <c r="AL59" s="11"/>
      <c r="AM59" s="11"/>
      <c r="AN59" s="11"/>
    </row>
    <row r="60" spans="1:40" ht="18.75" customHeight="1" x14ac:dyDescent="0.2">
      <c r="A60" s="11"/>
      <c r="B60" s="11"/>
      <c r="C60" s="11"/>
      <c r="D60" s="11"/>
      <c r="E60" s="11"/>
      <c r="F60" s="11"/>
      <c r="G60" s="11"/>
      <c r="H60" s="11"/>
      <c r="I60" s="11"/>
      <c r="J60" s="11"/>
      <c r="K60" s="11"/>
      <c r="L60" s="11"/>
      <c r="M60" s="11"/>
      <c r="N60" s="11"/>
      <c r="O60" s="11"/>
      <c r="P60" s="11"/>
      <c r="Q60" s="11"/>
      <c r="R60" s="94"/>
      <c r="S60" s="11"/>
      <c r="T60" s="11"/>
      <c r="U60" s="11"/>
      <c r="V60" s="11"/>
      <c r="W60" s="11"/>
      <c r="X60" s="11"/>
      <c r="Y60" s="11"/>
      <c r="Z60" s="11"/>
      <c r="AA60" s="11"/>
      <c r="AB60" s="11"/>
      <c r="AC60" s="11"/>
      <c r="AD60" s="11"/>
      <c r="AE60" s="11"/>
      <c r="AF60" s="11"/>
      <c r="AG60" s="11"/>
      <c r="AH60" s="11"/>
      <c r="AI60" s="11"/>
      <c r="AK60" s="11"/>
      <c r="AL60" s="11"/>
      <c r="AM60" s="11"/>
      <c r="AN60" s="11"/>
    </row>
    <row r="61" spans="1:40" ht="18.75" customHeight="1" x14ac:dyDescent="0.2">
      <c r="A61" s="11"/>
      <c r="B61" s="11"/>
      <c r="C61" s="11"/>
      <c r="D61" s="11"/>
      <c r="E61" s="11"/>
      <c r="F61" s="11"/>
      <c r="G61" s="11"/>
      <c r="H61" s="11"/>
      <c r="I61" s="11"/>
      <c r="J61" s="11"/>
      <c r="K61" s="11"/>
      <c r="L61" s="11"/>
      <c r="M61" s="11"/>
      <c r="N61" s="11"/>
      <c r="O61" s="11"/>
      <c r="P61" s="11"/>
      <c r="Q61" s="11"/>
      <c r="R61" s="94"/>
      <c r="S61" s="11"/>
      <c r="T61" s="11"/>
      <c r="U61" s="11"/>
      <c r="V61" s="11"/>
      <c r="W61" s="11"/>
      <c r="X61" s="11"/>
      <c r="Y61" s="11"/>
      <c r="Z61" s="11"/>
      <c r="AA61" s="11"/>
      <c r="AB61" s="11"/>
      <c r="AC61" s="11"/>
      <c r="AD61" s="11"/>
      <c r="AE61" s="11"/>
      <c r="AF61" s="11"/>
      <c r="AG61" s="11"/>
      <c r="AH61" s="11"/>
      <c r="AI61" s="11"/>
      <c r="AK61" s="11"/>
      <c r="AL61" s="11"/>
      <c r="AM61" s="11"/>
      <c r="AN61" s="11"/>
    </row>
    <row r="62" spans="1:40" ht="18.75" customHeight="1" x14ac:dyDescent="0.2">
      <c r="A62" s="11"/>
      <c r="B62" s="11"/>
      <c r="C62" s="11"/>
      <c r="D62" s="11"/>
      <c r="E62" s="11"/>
      <c r="F62" s="11"/>
      <c r="G62" s="11"/>
      <c r="H62" s="11"/>
      <c r="I62" s="11"/>
      <c r="J62" s="11"/>
      <c r="K62" s="11"/>
      <c r="L62" s="11"/>
      <c r="M62" s="11"/>
      <c r="N62" s="11"/>
      <c r="O62" s="11"/>
      <c r="P62" s="11"/>
      <c r="Q62" s="11"/>
      <c r="R62" s="94"/>
      <c r="S62" s="11"/>
      <c r="T62" s="11"/>
      <c r="U62" s="11"/>
      <c r="V62" s="11"/>
      <c r="W62" s="11"/>
      <c r="X62" s="11"/>
      <c r="Y62" s="11"/>
      <c r="Z62" s="11"/>
      <c r="AA62" s="11"/>
      <c r="AB62" s="11"/>
      <c r="AC62" s="11"/>
      <c r="AD62" s="11"/>
      <c r="AE62" s="11"/>
      <c r="AF62" s="11"/>
      <c r="AG62" s="11"/>
      <c r="AH62" s="11"/>
      <c r="AI62" s="11"/>
      <c r="AK62" s="11"/>
      <c r="AL62" s="11"/>
      <c r="AM62" s="11"/>
      <c r="AN62" s="11"/>
    </row>
    <row r="63" spans="1:40" ht="18.75" customHeight="1" x14ac:dyDescent="0.2">
      <c r="A63" s="11"/>
      <c r="B63" s="11"/>
      <c r="C63" s="11"/>
      <c r="D63" s="11"/>
      <c r="E63" s="11"/>
      <c r="F63" s="11"/>
      <c r="G63" s="11"/>
      <c r="H63" s="11"/>
      <c r="I63" s="11"/>
      <c r="J63" s="11"/>
      <c r="K63" s="11"/>
      <c r="L63" s="11"/>
      <c r="M63" s="11"/>
      <c r="N63" s="11"/>
      <c r="O63" s="11"/>
      <c r="P63" s="11"/>
      <c r="Q63" s="11"/>
      <c r="R63" s="94"/>
      <c r="S63" s="11"/>
      <c r="T63" s="11"/>
      <c r="U63" s="11"/>
      <c r="V63" s="11"/>
      <c r="W63" s="11"/>
      <c r="X63" s="11"/>
      <c r="Y63" s="11"/>
      <c r="Z63" s="11"/>
      <c r="AA63" s="11"/>
      <c r="AB63" s="11"/>
      <c r="AC63" s="11"/>
      <c r="AD63" s="11"/>
      <c r="AE63" s="11"/>
      <c r="AF63" s="11"/>
      <c r="AG63" s="11"/>
      <c r="AH63" s="11"/>
      <c r="AI63" s="11"/>
      <c r="AK63" s="11"/>
      <c r="AL63" s="11"/>
      <c r="AM63" s="11"/>
      <c r="AN63" s="11"/>
    </row>
    <row r="64" spans="1:40" ht="18.75" customHeight="1" x14ac:dyDescent="0.2">
      <c r="A64" s="11"/>
      <c r="B64" s="11"/>
      <c r="C64" s="11"/>
      <c r="D64" s="11"/>
      <c r="E64" s="11"/>
      <c r="F64" s="11"/>
      <c r="G64" s="11"/>
      <c r="H64" s="11"/>
      <c r="I64" s="11"/>
      <c r="J64" s="11"/>
      <c r="K64" s="11"/>
      <c r="L64" s="11"/>
      <c r="M64" s="11"/>
      <c r="N64" s="11"/>
      <c r="O64" s="11"/>
      <c r="P64" s="11"/>
      <c r="Q64" s="11"/>
      <c r="R64" s="94"/>
      <c r="S64" s="11"/>
      <c r="T64" s="11"/>
      <c r="U64" s="11"/>
      <c r="V64" s="11"/>
      <c r="W64" s="11"/>
      <c r="X64" s="11"/>
      <c r="Y64" s="11"/>
      <c r="Z64" s="11"/>
      <c r="AA64" s="11"/>
      <c r="AB64" s="11"/>
      <c r="AC64" s="11"/>
      <c r="AD64" s="11"/>
      <c r="AE64" s="11"/>
      <c r="AF64" s="11"/>
      <c r="AG64" s="11"/>
      <c r="AH64" s="11"/>
      <c r="AI64" s="11"/>
      <c r="AK64" s="11"/>
      <c r="AL64" s="11"/>
      <c r="AM64" s="11"/>
      <c r="AN64" s="11"/>
    </row>
    <row r="65" spans="1:40" ht="18.75" customHeight="1" x14ac:dyDescent="0.2">
      <c r="A65" s="11"/>
      <c r="B65" s="11"/>
      <c r="C65" s="11"/>
      <c r="D65" s="11"/>
      <c r="E65" s="11"/>
      <c r="F65" s="11"/>
      <c r="G65" s="11"/>
      <c r="H65" s="11"/>
      <c r="I65" s="11"/>
      <c r="J65" s="11"/>
      <c r="K65" s="11"/>
      <c r="L65" s="11"/>
      <c r="M65" s="11"/>
      <c r="N65" s="11"/>
      <c r="O65" s="11"/>
      <c r="P65" s="11"/>
      <c r="Q65" s="11"/>
      <c r="R65" s="94"/>
      <c r="S65" s="11"/>
      <c r="T65" s="11"/>
      <c r="U65" s="11"/>
      <c r="V65" s="11"/>
      <c r="W65" s="11"/>
      <c r="X65" s="11"/>
      <c r="Y65" s="11"/>
      <c r="Z65" s="11"/>
      <c r="AA65" s="11"/>
      <c r="AB65" s="11"/>
      <c r="AC65" s="11"/>
      <c r="AD65" s="11"/>
      <c r="AE65" s="11"/>
      <c r="AF65" s="11"/>
      <c r="AG65" s="11"/>
      <c r="AH65" s="11"/>
      <c r="AI65" s="11"/>
      <c r="AK65" s="11"/>
      <c r="AL65" s="11"/>
      <c r="AM65" s="11"/>
      <c r="AN65" s="11"/>
    </row>
    <row r="66" spans="1:40" ht="18.75" customHeight="1" x14ac:dyDescent="0.2">
      <c r="A66" s="11"/>
      <c r="B66" s="11"/>
      <c r="C66" s="11"/>
      <c r="D66" s="11"/>
      <c r="E66" s="11"/>
      <c r="F66" s="11"/>
      <c r="G66" s="11"/>
      <c r="H66" s="11"/>
      <c r="I66" s="11"/>
      <c r="J66" s="11"/>
      <c r="K66" s="11"/>
      <c r="L66" s="11"/>
      <c r="M66" s="11"/>
      <c r="N66" s="11"/>
      <c r="O66" s="11"/>
      <c r="P66" s="11"/>
      <c r="Q66" s="11"/>
      <c r="R66" s="94"/>
      <c r="S66" s="11"/>
      <c r="T66" s="11"/>
      <c r="U66" s="11"/>
      <c r="V66" s="11"/>
      <c r="W66" s="11"/>
      <c r="X66" s="11"/>
      <c r="Y66" s="11"/>
      <c r="Z66" s="11"/>
      <c r="AA66" s="11"/>
      <c r="AB66" s="11"/>
      <c r="AC66" s="11"/>
      <c r="AD66" s="11"/>
      <c r="AE66" s="11"/>
      <c r="AF66" s="11"/>
      <c r="AG66" s="11"/>
      <c r="AH66" s="11"/>
      <c r="AI66" s="11"/>
      <c r="AK66" s="11"/>
      <c r="AL66" s="11"/>
      <c r="AM66" s="11"/>
      <c r="AN66" s="11"/>
    </row>
    <row r="67" spans="1:40" ht="18.75" customHeight="1" x14ac:dyDescent="0.2">
      <c r="A67" s="11"/>
      <c r="B67" s="11"/>
      <c r="C67" s="11"/>
      <c r="D67" s="11"/>
      <c r="E67" s="11"/>
      <c r="F67" s="11"/>
      <c r="G67" s="11"/>
      <c r="H67" s="11"/>
      <c r="I67" s="11"/>
      <c r="J67" s="11"/>
      <c r="K67" s="11"/>
      <c r="L67" s="11"/>
      <c r="M67" s="11"/>
      <c r="N67" s="11"/>
      <c r="O67" s="11"/>
      <c r="P67" s="11"/>
      <c r="Q67" s="11"/>
      <c r="R67" s="94"/>
      <c r="S67" s="11"/>
      <c r="T67" s="11"/>
      <c r="U67" s="11"/>
      <c r="V67" s="11"/>
      <c r="W67" s="11"/>
      <c r="X67" s="11"/>
      <c r="Y67" s="11"/>
      <c r="Z67" s="11"/>
      <c r="AA67" s="11"/>
      <c r="AB67" s="11"/>
      <c r="AC67" s="11"/>
      <c r="AD67" s="11"/>
      <c r="AE67" s="11"/>
      <c r="AF67" s="11"/>
      <c r="AG67" s="11"/>
      <c r="AH67" s="11"/>
      <c r="AI67" s="11"/>
      <c r="AK67" s="11"/>
      <c r="AL67" s="11"/>
      <c r="AM67" s="11"/>
      <c r="AN67" s="11"/>
    </row>
    <row r="68" spans="1:40" ht="18.75" customHeight="1" x14ac:dyDescent="0.2">
      <c r="A68" s="11"/>
      <c r="B68" s="11"/>
      <c r="C68" s="11"/>
      <c r="D68" s="11"/>
      <c r="E68" s="11"/>
      <c r="F68" s="11"/>
      <c r="G68" s="11"/>
      <c r="H68" s="11"/>
      <c r="I68" s="11"/>
      <c r="J68" s="11"/>
      <c r="K68" s="11"/>
      <c r="L68" s="11"/>
      <c r="M68" s="11"/>
      <c r="N68" s="11"/>
      <c r="O68" s="11"/>
      <c r="P68" s="11"/>
      <c r="Q68" s="11"/>
      <c r="R68" s="94"/>
      <c r="S68" s="11"/>
      <c r="T68" s="11"/>
      <c r="U68" s="11"/>
      <c r="V68" s="11"/>
      <c r="W68" s="11"/>
      <c r="X68" s="11"/>
      <c r="Y68" s="11"/>
      <c r="Z68" s="11"/>
      <c r="AA68" s="11"/>
      <c r="AB68" s="11"/>
      <c r="AC68" s="11"/>
      <c r="AD68" s="11"/>
      <c r="AE68" s="11"/>
      <c r="AF68" s="11"/>
      <c r="AG68" s="11"/>
      <c r="AH68" s="11"/>
      <c r="AI68" s="11"/>
      <c r="AK68" s="11"/>
      <c r="AL68" s="11"/>
      <c r="AM68" s="11"/>
      <c r="AN68" s="11"/>
    </row>
    <row r="69" spans="1:40" ht="18.75" customHeight="1" x14ac:dyDescent="0.2">
      <c r="A69" s="11"/>
      <c r="B69" s="11"/>
      <c r="C69" s="11"/>
      <c r="D69" s="11"/>
      <c r="E69" s="11"/>
      <c r="F69" s="11"/>
      <c r="G69" s="11"/>
      <c r="H69" s="11"/>
      <c r="I69" s="11"/>
      <c r="J69" s="11"/>
      <c r="K69" s="11"/>
      <c r="L69" s="11"/>
      <c r="M69" s="11"/>
      <c r="N69" s="11"/>
      <c r="O69" s="11"/>
      <c r="P69" s="11"/>
      <c r="Q69" s="11"/>
      <c r="R69" s="94"/>
      <c r="S69" s="11"/>
      <c r="T69" s="11"/>
      <c r="U69" s="11"/>
      <c r="V69" s="11"/>
      <c r="W69" s="11"/>
      <c r="X69" s="11"/>
      <c r="Y69" s="11"/>
      <c r="Z69" s="11"/>
      <c r="AA69" s="11"/>
      <c r="AB69" s="11"/>
      <c r="AC69" s="11"/>
      <c r="AD69" s="11"/>
      <c r="AE69" s="11"/>
      <c r="AF69" s="11"/>
      <c r="AG69" s="11"/>
      <c r="AH69" s="11"/>
      <c r="AI69" s="11"/>
      <c r="AK69" s="11"/>
      <c r="AL69" s="11"/>
      <c r="AM69" s="11"/>
      <c r="AN69" s="11"/>
    </row>
    <row r="70" spans="1:40" ht="18.75" customHeight="1" x14ac:dyDescent="0.2">
      <c r="A70" s="11"/>
      <c r="B70" s="11"/>
      <c r="C70" s="11"/>
      <c r="D70" s="11"/>
      <c r="E70" s="11"/>
      <c r="F70" s="11"/>
      <c r="G70" s="11"/>
      <c r="H70" s="11"/>
      <c r="I70" s="11"/>
      <c r="J70" s="11"/>
      <c r="K70" s="11"/>
      <c r="L70" s="11"/>
      <c r="M70" s="11"/>
      <c r="N70" s="11"/>
      <c r="O70" s="11"/>
      <c r="P70" s="11"/>
      <c r="Q70" s="11"/>
      <c r="R70" s="94"/>
      <c r="S70" s="11"/>
      <c r="T70" s="11"/>
      <c r="U70" s="11"/>
      <c r="V70" s="11"/>
      <c r="W70" s="11"/>
      <c r="X70" s="11"/>
      <c r="Y70" s="11"/>
      <c r="Z70" s="11"/>
      <c r="AA70" s="11"/>
      <c r="AB70" s="11"/>
      <c r="AC70" s="11"/>
      <c r="AD70" s="11"/>
      <c r="AE70" s="11"/>
      <c r="AF70" s="11"/>
      <c r="AG70" s="11"/>
      <c r="AH70" s="11"/>
      <c r="AI70" s="11"/>
      <c r="AK70" s="11"/>
      <c r="AL70" s="11"/>
      <c r="AM70" s="11"/>
      <c r="AN70" s="11"/>
    </row>
    <row r="71" spans="1:40" ht="18.75" customHeight="1" x14ac:dyDescent="0.2">
      <c r="A71" s="11"/>
      <c r="B71" s="11"/>
      <c r="C71" s="11"/>
      <c r="D71" s="11"/>
      <c r="E71" s="11"/>
      <c r="F71" s="11"/>
      <c r="G71" s="11"/>
      <c r="H71" s="11"/>
      <c r="I71" s="11"/>
      <c r="J71" s="11"/>
      <c r="K71" s="11"/>
      <c r="L71" s="11"/>
      <c r="M71" s="11"/>
      <c r="N71" s="11"/>
      <c r="O71" s="11"/>
      <c r="P71" s="11"/>
      <c r="Q71" s="11"/>
      <c r="R71" s="94"/>
      <c r="S71" s="11"/>
      <c r="T71" s="11"/>
      <c r="U71" s="11"/>
      <c r="V71" s="11"/>
      <c r="W71" s="11"/>
      <c r="X71" s="11"/>
      <c r="Y71" s="11"/>
      <c r="Z71" s="11"/>
      <c r="AA71" s="11"/>
      <c r="AB71" s="11"/>
      <c r="AC71" s="11"/>
      <c r="AD71" s="11"/>
      <c r="AE71" s="11"/>
      <c r="AF71" s="11"/>
      <c r="AG71" s="11"/>
      <c r="AH71" s="11"/>
      <c r="AI71" s="11"/>
      <c r="AK71" s="11"/>
      <c r="AL71" s="11"/>
      <c r="AM71" s="11"/>
      <c r="AN71" s="11"/>
    </row>
    <row r="72" spans="1:40" ht="18.75" customHeight="1" x14ac:dyDescent="0.2">
      <c r="A72" s="11"/>
      <c r="B72" s="11"/>
      <c r="C72" s="11"/>
      <c r="D72" s="11"/>
      <c r="E72" s="11"/>
      <c r="F72" s="11"/>
      <c r="G72" s="11"/>
      <c r="H72" s="11"/>
      <c r="I72" s="11"/>
      <c r="J72" s="11"/>
      <c r="K72" s="11"/>
      <c r="L72" s="11"/>
      <c r="M72" s="11"/>
      <c r="N72" s="11"/>
      <c r="O72" s="11"/>
      <c r="P72" s="11"/>
      <c r="Q72" s="11"/>
      <c r="R72" s="94"/>
      <c r="S72" s="11"/>
      <c r="T72" s="11"/>
      <c r="U72" s="11"/>
      <c r="V72" s="11"/>
      <c r="W72" s="11"/>
      <c r="X72" s="11"/>
      <c r="Y72" s="11"/>
      <c r="Z72" s="11"/>
      <c r="AA72" s="11"/>
      <c r="AB72" s="11"/>
      <c r="AC72" s="11"/>
      <c r="AD72" s="11"/>
      <c r="AE72" s="11"/>
      <c r="AF72" s="11"/>
      <c r="AG72" s="11"/>
      <c r="AH72" s="11"/>
      <c r="AI72" s="11"/>
      <c r="AK72" s="11"/>
      <c r="AL72" s="11"/>
      <c r="AM72" s="11"/>
      <c r="AN72" s="11"/>
    </row>
    <row r="73" spans="1:40" ht="18.75" customHeight="1" x14ac:dyDescent="0.2">
      <c r="A73" s="11"/>
      <c r="B73" s="11"/>
      <c r="C73" s="11"/>
      <c r="D73" s="11"/>
      <c r="E73" s="11"/>
      <c r="F73" s="11"/>
      <c r="G73" s="11"/>
      <c r="H73" s="11"/>
      <c r="I73" s="11"/>
      <c r="J73" s="11"/>
      <c r="K73" s="11"/>
      <c r="L73" s="11"/>
      <c r="M73" s="11"/>
      <c r="N73" s="11"/>
      <c r="O73" s="11"/>
      <c r="P73" s="11"/>
      <c r="Q73" s="11"/>
      <c r="R73" s="94"/>
      <c r="S73" s="11"/>
      <c r="T73" s="11"/>
      <c r="U73" s="11"/>
      <c r="V73" s="11"/>
      <c r="W73" s="11"/>
      <c r="X73" s="11"/>
      <c r="Y73" s="11"/>
      <c r="Z73" s="11"/>
      <c r="AA73" s="11"/>
      <c r="AB73" s="11"/>
      <c r="AC73" s="11"/>
      <c r="AD73" s="11"/>
      <c r="AE73" s="11"/>
      <c r="AF73" s="11"/>
      <c r="AG73" s="11"/>
      <c r="AH73" s="11"/>
      <c r="AI73" s="11"/>
      <c r="AK73" s="11"/>
      <c r="AL73" s="11"/>
      <c r="AM73" s="11"/>
      <c r="AN73" s="11"/>
    </row>
    <row r="74" spans="1:40" ht="18.75" customHeight="1" x14ac:dyDescent="0.2">
      <c r="A74" s="11"/>
      <c r="B74" s="11"/>
      <c r="C74" s="11"/>
      <c r="D74" s="11"/>
      <c r="E74" s="11"/>
      <c r="F74" s="11"/>
      <c r="G74" s="11"/>
      <c r="H74" s="11"/>
      <c r="I74" s="11"/>
      <c r="J74" s="11"/>
      <c r="K74" s="11"/>
      <c r="L74" s="11"/>
      <c r="M74" s="11"/>
      <c r="N74" s="11"/>
      <c r="O74" s="11"/>
      <c r="P74" s="11"/>
      <c r="Q74" s="11"/>
      <c r="R74" s="94"/>
      <c r="S74" s="11"/>
      <c r="T74" s="11"/>
      <c r="U74" s="11"/>
      <c r="V74" s="11"/>
      <c r="W74" s="11"/>
      <c r="X74" s="11"/>
      <c r="Y74" s="11"/>
      <c r="Z74" s="11"/>
      <c r="AA74" s="11"/>
      <c r="AB74" s="11"/>
      <c r="AC74" s="11"/>
      <c r="AD74" s="11"/>
      <c r="AE74" s="11"/>
      <c r="AF74" s="11"/>
      <c r="AG74" s="11"/>
      <c r="AH74" s="11"/>
      <c r="AI74" s="11"/>
      <c r="AK74" s="11"/>
      <c r="AL74" s="11"/>
      <c r="AM74" s="11"/>
      <c r="AN74" s="11"/>
    </row>
    <row r="75" spans="1:40" ht="18.75" customHeight="1" x14ac:dyDescent="0.2">
      <c r="A75" s="11"/>
      <c r="B75" s="11"/>
      <c r="C75" s="11"/>
      <c r="D75" s="11"/>
      <c r="E75" s="11"/>
      <c r="F75" s="11"/>
      <c r="G75" s="11"/>
      <c r="H75" s="11"/>
      <c r="I75" s="11"/>
      <c r="J75" s="11"/>
      <c r="K75" s="11"/>
      <c r="L75" s="11"/>
      <c r="M75" s="11"/>
      <c r="N75" s="11"/>
      <c r="O75" s="11"/>
      <c r="P75" s="11"/>
      <c r="Q75" s="11"/>
      <c r="R75" s="94"/>
      <c r="S75" s="11"/>
      <c r="T75" s="11"/>
      <c r="U75" s="11"/>
      <c r="V75" s="11"/>
      <c r="W75" s="11"/>
      <c r="X75" s="11"/>
      <c r="Y75" s="11"/>
      <c r="Z75" s="11"/>
      <c r="AA75" s="11"/>
      <c r="AB75" s="11"/>
      <c r="AC75" s="11"/>
      <c r="AD75" s="11"/>
      <c r="AE75" s="11"/>
      <c r="AF75" s="11"/>
      <c r="AG75" s="11"/>
      <c r="AH75" s="11"/>
      <c r="AI75" s="11"/>
      <c r="AK75" s="11"/>
      <c r="AL75" s="11"/>
      <c r="AM75" s="11"/>
      <c r="AN75" s="11"/>
    </row>
    <row r="76" spans="1:40" ht="18.75" customHeight="1" x14ac:dyDescent="0.2">
      <c r="A76" s="11"/>
      <c r="B76" s="11"/>
      <c r="C76" s="11"/>
      <c r="D76" s="11"/>
      <c r="E76" s="11"/>
      <c r="F76" s="11"/>
      <c r="G76" s="11"/>
      <c r="H76" s="11"/>
      <c r="I76" s="11"/>
      <c r="J76" s="11"/>
      <c r="K76" s="11"/>
      <c r="L76" s="11"/>
      <c r="M76" s="11"/>
      <c r="N76" s="11"/>
      <c r="O76" s="11"/>
      <c r="P76" s="11"/>
      <c r="Q76" s="11"/>
      <c r="R76" s="94"/>
      <c r="S76" s="11"/>
      <c r="T76" s="11"/>
      <c r="U76" s="11"/>
      <c r="V76" s="11"/>
      <c r="W76" s="11"/>
      <c r="X76" s="11"/>
      <c r="Y76" s="11"/>
      <c r="Z76" s="11"/>
      <c r="AA76" s="11"/>
      <c r="AB76" s="11"/>
      <c r="AC76" s="11"/>
      <c r="AD76" s="11"/>
      <c r="AE76" s="11"/>
      <c r="AF76" s="11"/>
      <c r="AG76" s="11"/>
      <c r="AH76" s="11"/>
      <c r="AI76" s="11"/>
      <c r="AK76" s="11"/>
      <c r="AL76" s="11"/>
      <c r="AM76" s="11"/>
      <c r="AN76" s="11"/>
    </row>
    <row r="77" spans="1:40" ht="18.75" customHeight="1" x14ac:dyDescent="0.2">
      <c r="A77" s="11"/>
      <c r="B77" s="11"/>
      <c r="C77" s="11"/>
      <c r="D77" s="11"/>
      <c r="E77" s="11"/>
      <c r="F77" s="11"/>
      <c r="G77" s="11"/>
      <c r="H77" s="11"/>
      <c r="I77" s="11"/>
      <c r="J77" s="11"/>
      <c r="K77" s="11"/>
      <c r="L77" s="11"/>
      <c r="M77" s="11"/>
      <c r="N77" s="11"/>
      <c r="O77" s="11"/>
      <c r="P77" s="11"/>
      <c r="Q77" s="11"/>
      <c r="R77" s="94"/>
      <c r="S77" s="11"/>
      <c r="T77" s="11"/>
      <c r="U77" s="11"/>
      <c r="V77" s="11"/>
      <c r="W77" s="11"/>
      <c r="X77" s="11"/>
      <c r="Y77" s="11"/>
      <c r="Z77" s="11"/>
      <c r="AA77" s="11"/>
      <c r="AB77" s="11"/>
      <c r="AC77" s="11"/>
      <c r="AD77" s="11"/>
      <c r="AE77" s="11"/>
      <c r="AF77" s="11"/>
      <c r="AG77" s="11"/>
      <c r="AH77" s="11"/>
      <c r="AI77" s="11"/>
      <c r="AK77" s="11"/>
      <c r="AL77" s="11"/>
      <c r="AM77" s="11"/>
      <c r="AN77" s="11"/>
    </row>
    <row r="78" spans="1:40" ht="18.75" customHeight="1" x14ac:dyDescent="0.2">
      <c r="A78" s="11"/>
      <c r="B78" s="11"/>
      <c r="C78" s="11"/>
      <c r="D78" s="11"/>
      <c r="E78" s="11"/>
      <c r="F78" s="11"/>
      <c r="G78" s="11"/>
      <c r="H78" s="11"/>
      <c r="I78" s="11"/>
      <c r="J78" s="11"/>
      <c r="K78" s="11"/>
      <c r="L78" s="11"/>
      <c r="M78" s="11"/>
      <c r="N78" s="11"/>
      <c r="O78" s="11"/>
      <c r="P78" s="11"/>
      <c r="Q78" s="11"/>
      <c r="R78" s="94"/>
      <c r="S78" s="11"/>
      <c r="T78" s="11"/>
      <c r="U78" s="11"/>
      <c r="V78" s="11"/>
      <c r="W78" s="11"/>
      <c r="X78" s="11"/>
      <c r="Y78" s="11"/>
      <c r="Z78" s="11"/>
      <c r="AA78" s="11"/>
      <c r="AB78" s="11"/>
      <c r="AC78" s="11"/>
      <c r="AD78" s="11"/>
      <c r="AE78" s="11"/>
      <c r="AF78" s="11"/>
      <c r="AG78" s="11"/>
      <c r="AH78" s="11"/>
      <c r="AI78" s="11"/>
      <c r="AK78" s="11"/>
      <c r="AL78" s="11"/>
      <c r="AM78" s="11"/>
      <c r="AN78" s="11"/>
    </row>
    <row r="79" spans="1:40" ht="18.75" customHeight="1" x14ac:dyDescent="0.2">
      <c r="A79" s="11"/>
      <c r="B79" s="11"/>
      <c r="C79" s="11"/>
      <c r="D79" s="11"/>
      <c r="E79" s="11"/>
      <c r="F79" s="11"/>
      <c r="G79" s="11"/>
      <c r="H79" s="11"/>
      <c r="I79" s="11"/>
      <c r="J79" s="11"/>
      <c r="K79" s="11"/>
      <c r="L79" s="11"/>
      <c r="M79" s="11"/>
      <c r="N79" s="11"/>
      <c r="O79" s="11"/>
      <c r="P79" s="11"/>
      <c r="Q79" s="11"/>
      <c r="R79" s="94"/>
      <c r="S79" s="11"/>
      <c r="T79" s="11"/>
      <c r="U79" s="11"/>
      <c r="V79" s="11"/>
      <c r="W79" s="11"/>
      <c r="X79" s="11"/>
      <c r="Y79" s="11"/>
      <c r="Z79" s="11"/>
      <c r="AA79" s="11"/>
      <c r="AB79" s="11"/>
      <c r="AC79" s="11"/>
      <c r="AD79" s="11"/>
      <c r="AE79" s="11"/>
      <c r="AF79" s="11"/>
      <c r="AG79" s="11"/>
      <c r="AH79" s="11"/>
      <c r="AI79" s="11"/>
      <c r="AK79" s="11"/>
      <c r="AL79" s="11"/>
      <c r="AM79" s="11"/>
      <c r="AN79" s="11"/>
    </row>
    <row r="80" spans="1:40" ht="18.75" customHeight="1" x14ac:dyDescent="0.2">
      <c r="A80" s="11"/>
      <c r="B80" s="11"/>
      <c r="C80" s="11"/>
      <c r="D80" s="11"/>
      <c r="E80" s="11"/>
      <c r="F80" s="11"/>
      <c r="G80" s="11"/>
      <c r="H80" s="11"/>
      <c r="I80" s="11"/>
      <c r="J80" s="11"/>
      <c r="K80" s="11"/>
      <c r="L80" s="11"/>
      <c r="M80" s="11"/>
      <c r="N80" s="11"/>
      <c r="O80" s="11"/>
      <c r="P80" s="11"/>
      <c r="Q80" s="11"/>
      <c r="R80" s="94"/>
      <c r="S80" s="11"/>
      <c r="T80" s="11"/>
      <c r="U80" s="11"/>
      <c r="V80" s="11"/>
      <c r="W80" s="11"/>
      <c r="X80" s="11"/>
      <c r="Y80" s="11"/>
      <c r="Z80" s="11"/>
      <c r="AA80" s="11"/>
      <c r="AB80" s="11"/>
      <c r="AC80" s="11"/>
      <c r="AD80" s="11"/>
      <c r="AE80" s="11"/>
      <c r="AF80" s="11"/>
      <c r="AG80" s="11"/>
      <c r="AH80" s="11"/>
      <c r="AI80" s="11"/>
      <c r="AK80" s="11"/>
      <c r="AL80" s="11"/>
      <c r="AM80" s="11"/>
      <c r="AN80" s="11"/>
    </row>
    <row r="81" spans="1:40" ht="18.75" customHeight="1" x14ac:dyDescent="0.2">
      <c r="A81" s="11"/>
      <c r="B81" s="11"/>
      <c r="C81" s="11"/>
      <c r="D81" s="11"/>
      <c r="E81" s="11"/>
      <c r="F81" s="11"/>
      <c r="G81" s="11"/>
      <c r="H81" s="11"/>
      <c r="I81" s="11"/>
      <c r="J81" s="11"/>
      <c r="K81" s="11"/>
      <c r="L81" s="11"/>
      <c r="M81" s="11"/>
      <c r="N81" s="11"/>
      <c r="O81" s="11"/>
      <c r="P81" s="11"/>
      <c r="Q81" s="11"/>
      <c r="R81" s="94"/>
      <c r="S81" s="11"/>
      <c r="T81" s="11"/>
      <c r="U81" s="11"/>
      <c r="V81" s="11"/>
      <c r="W81" s="11"/>
      <c r="X81" s="11"/>
      <c r="Y81" s="11"/>
      <c r="Z81" s="11"/>
      <c r="AA81" s="11"/>
      <c r="AB81" s="11"/>
      <c r="AC81" s="11"/>
      <c r="AD81" s="11"/>
      <c r="AE81" s="11"/>
      <c r="AF81" s="11"/>
      <c r="AG81" s="11"/>
      <c r="AH81" s="11"/>
      <c r="AI81" s="11"/>
      <c r="AK81" s="11"/>
      <c r="AL81" s="11"/>
      <c r="AM81" s="11"/>
      <c r="AN81" s="11"/>
    </row>
    <row r="82" spans="1:40" ht="18.75" customHeight="1" x14ac:dyDescent="0.2">
      <c r="A82" s="11"/>
      <c r="B82" s="11"/>
      <c r="C82" s="11"/>
      <c r="D82" s="11"/>
      <c r="E82" s="11"/>
      <c r="F82" s="11"/>
      <c r="G82" s="11"/>
      <c r="H82" s="11"/>
      <c r="I82" s="11"/>
      <c r="J82" s="11"/>
      <c r="K82" s="11"/>
      <c r="L82" s="11"/>
      <c r="M82" s="11"/>
      <c r="N82" s="11"/>
      <c r="O82" s="11"/>
      <c r="P82" s="11"/>
      <c r="Q82" s="11"/>
      <c r="R82" s="94"/>
      <c r="S82" s="11"/>
      <c r="T82" s="11"/>
      <c r="U82" s="11"/>
      <c r="V82" s="11"/>
      <c r="W82" s="11"/>
      <c r="X82" s="11"/>
      <c r="Y82" s="11"/>
      <c r="Z82" s="11"/>
      <c r="AA82" s="11"/>
      <c r="AB82" s="11"/>
      <c r="AC82" s="11"/>
      <c r="AD82" s="11"/>
      <c r="AE82" s="11"/>
      <c r="AF82" s="11"/>
      <c r="AG82" s="11"/>
      <c r="AH82" s="11"/>
      <c r="AI82" s="11"/>
      <c r="AK82" s="11"/>
      <c r="AL82" s="11"/>
      <c r="AM82" s="11"/>
      <c r="AN82" s="11"/>
    </row>
    <row r="83" spans="1:40" ht="18.75" customHeight="1" x14ac:dyDescent="0.2">
      <c r="A83" s="11"/>
      <c r="B83" s="11"/>
      <c r="C83" s="11"/>
      <c r="D83" s="11"/>
      <c r="E83" s="11"/>
      <c r="F83" s="11"/>
      <c r="G83" s="11"/>
      <c r="H83" s="11"/>
      <c r="I83" s="11"/>
      <c r="J83" s="11"/>
      <c r="K83" s="11"/>
      <c r="L83" s="11"/>
      <c r="M83" s="11"/>
      <c r="N83" s="11"/>
      <c r="O83" s="11"/>
      <c r="P83" s="11"/>
      <c r="Q83" s="11"/>
      <c r="R83" s="94"/>
      <c r="S83" s="11"/>
      <c r="T83" s="11"/>
      <c r="U83" s="11"/>
      <c r="V83" s="11"/>
      <c r="W83" s="11"/>
      <c r="X83" s="11"/>
      <c r="Y83" s="11"/>
      <c r="Z83" s="11"/>
      <c r="AA83" s="11"/>
      <c r="AB83" s="11"/>
      <c r="AC83" s="11"/>
      <c r="AD83" s="11"/>
      <c r="AE83" s="11"/>
      <c r="AF83" s="11"/>
      <c r="AG83" s="11"/>
      <c r="AH83" s="11"/>
      <c r="AI83" s="11"/>
      <c r="AK83" s="11"/>
      <c r="AL83" s="11"/>
      <c r="AM83" s="11"/>
      <c r="AN83" s="11"/>
    </row>
    <row r="84" spans="1:40" ht="18.75" customHeight="1" x14ac:dyDescent="0.2">
      <c r="A84" s="11"/>
      <c r="B84" s="11"/>
      <c r="C84" s="11"/>
      <c r="D84" s="11"/>
      <c r="E84" s="11"/>
      <c r="F84" s="11"/>
      <c r="G84" s="11"/>
      <c r="H84" s="11"/>
      <c r="I84" s="11"/>
      <c r="J84" s="11"/>
      <c r="K84" s="11"/>
      <c r="L84" s="11"/>
      <c r="M84" s="11"/>
      <c r="N84" s="11"/>
      <c r="O84" s="11"/>
      <c r="P84" s="11"/>
      <c r="Q84" s="11"/>
      <c r="R84" s="94"/>
      <c r="S84" s="11"/>
      <c r="T84" s="11"/>
      <c r="U84" s="11"/>
      <c r="V84" s="11"/>
      <c r="W84" s="11"/>
      <c r="X84" s="11"/>
      <c r="Y84" s="11"/>
      <c r="Z84" s="11"/>
      <c r="AA84" s="11"/>
      <c r="AB84" s="11"/>
      <c r="AC84" s="11"/>
      <c r="AD84" s="11"/>
      <c r="AE84" s="11"/>
      <c r="AF84" s="11"/>
      <c r="AG84" s="11"/>
      <c r="AH84" s="11"/>
      <c r="AI84" s="11"/>
      <c r="AK84" s="11"/>
      <c r="AL84" s="11"/>
      <c r="AM84" s="11"/>
      <c r="AN84" s="11"/>
    </row>
    <row r="85" spans="1:40" ht="18.75" customHeight="1" x14ac:dyDescent="0.2">
      <c r="A85" s="11"/>
      <c r="B85" s="11"/>
      <c r="C85" s="11"/>
      <c r="D85" s="11"/>
      <c r="E85" s="11"/>
      <c r="F85" s="11"/>
      <c r="G85" s="11"/>
      <c r="H85" s="11"/>
      <c r="I85" s="11"/>
      <c r="J85" s="11"/>
      <c r="K85" s="11"/>
      <c r="L85" s="11"/>
      <c r="M85" s="11"/>
      <c r="N85" s="11"/>
      <c r="O85" s="11"/>
      <c r="P85" s="11"/>
      <c r="Q85" s="11"/>
      <c r="R85" s="94"/>
      <c r="S85" s="11"/>
      <c r="T85" s="11"/>
      <c r="U85" s="11"/>
      <c r="V85" s="11"/>
      <c r="W85" s="11"/>
      <c r="X85" s="11"/>
      <c r="Y85" s="11"/>
      <c r="Z85" s="11"/>
      <c r="AA85" s="11"/>
      <c r="AB85" s="11"/>
      <c r="AC85" s="11"/>
      <c r="AD85" s="11"/>
      <c r="AE85" s="11"/>
      <c r="AF85" s="11"/>
      <c r="AG85" s="11"/>
      <c r="AH85" s="11"/>
      <c r="AI85" s="11"/>
      <c r="AK85" s="11"/>
      <c r="AL85" s="11"/>
      <c r="AM85" s="11"/>
      <c r="AN85" s="11"/>
    </row>
    <row r="86" spans="1:40" ht="18.75" customHeight="1" x14ac:dyDescent="0.2">
      <c r="A86" s="11"/>
      <c r="B86" s="11"/>
      <c r="C86" s="11"/>
      <c r="D86" s="11"/>
      <c r="E86" s="11"/>
      <c r="F86" s="11"/>
      <c r="G86" s="11"/>
      <c r="H86" s="11"/>
      <c r="I86" s="11"/>
      <c r="J86" s="11"/>
      <c r="K86" s="11"/>
      <c r="L86" s="11"/>
      <c r="M86" s="11"/>
      <c r="N86" s="11"/>
      <c r="O86" s="11"/>
      <c r="P86" s="11"/>
      <c r="Q86" s="11"/>
      <c r="R86" s="94"/>
      <c r="S86" s="11"/>
      <c r="T86" s="11"/>
      <c r="U86" s="11"/>
      <c r="V86" s="11"/>
      <c r="W86" s="11"/>
      <c r="X86" s="11"/>
      <c r="Y86" s="11"/>
      <c r="Z86" s="11"/>
      <c r="AA86" s="11"/>
      <c r="AB86" s="11"/>
      <c r="AC86" s="11"/>
      <c r="AD86" s="11"/>
      <c r="AE86" s="11"/>
      <c r="AF86" s="11"/>
      <c r="AG86" s="11"/>
      <c r="AH86" s="11"/>
      <c r="AI86" s="11"/>
      <c r="AK86" s="11"/>
      <c r="AL86" s="11"/>
      <c r="AM86" s="11"/>
      <c r="AN86" s="11"/>
    </row>
    <row r="87" spans="1:40" ht="18.75" customHeight="1" x14ac:dyDescent="0.2">
      <c r="A87" s="11"/>
      <c r="B87" s="11"/>
      <c r="C87" s="11"/>
      <c r="D87" s="11"/>
      <c r="E87" s="11"/>
      <c r="F87" s="11"/>
      <c r="G87" s="11"/>
      <c r="H87" s="11"/>
      <c r="I87" s="11"/>
      <c r="J87" s="11"/>
      <c r="K87" s="11"/>
      <c r="L87" s="11"/>
      <c r="M87" s="11"/>
      <c r="N87" s="11"/>
      <c r="O87" s="11"/>
      <c r="P87" s="11"/>
      <c r="Q87" s="11"/>
      <c r="R87" s="94"/>
      <c r="S87" s="11"/>
      <c r="T87" s="11"/>
      <c r="U87" s="11"/>
      <c r="V87" s="11"/>
      <c r="W87" s="11"/>
      <c r="X87" s="11"/>
      <c r="Y87" s="11"/>
      <c r="Z87" s="11"/>
      <c r="AA87" s="11"/>
      <c r="AB87" s="11"/>
      <c r="AC87" s="11"/>
      <c r="AD87" s="11"/>
      <c r="AE87" s="11"/>
      <c r="AF87" s="11"/>
      <c r="AG87" s="11"/>
      <c r="AH87" s="11"/>
      <c r="AI87" s="11"/>
      <c r="AK87" s="11"/>
      <c r="AL87" s="11"/>
      <c r="AM87" s="11"/>
      <c r="AN87" s="11"/>
    </row>
    <row r="88" spans="1:40" ht="18.75" customHeight="1" x14ac:dyDescent="0.2">
      <c r="A88" s="11"/>
      <c r="B88" s="11"/>
      <c r="C88" s="11"/>
      <c r="D88" s="11"/>
      <c r="E88" s="11"/>
      <c r="F88" s="11"/>
      <c r="G88" s="11"/>
      <c r="H88" s="11"/>
      <c r="I88" s="11"/>
      <c r="J88" s="11"/>
      <c r="K88" s="11"/>
      <c r="L88" s="11"/>
      <c r="M88" s="11"/>
      <c r="N88" s="11"/>
      <c r="O88" s="11"/>
      <c r="P88" s="11"/>
      <c r="Q88" s="11"/>
      <c r="R88" s="94"/>
      <c r="S88" s="11"/>
      <c r="T88" s="11"/>
      <c r="U88" s="11"/>
      <c r="V88" s="11"/>
      <c r="W88" s="11"/>
      <c r="X88" s="11"/>
      <c r="Y88" s="11"/>
      <c r="Z88" s="11"/>
      <c r="AA88" s="11"/>
      <c r="AB88" s="11"/>
      <c r="AC88" s="11"/>
      <c r="AD88" s="11"/>
      <c r="AE88" s="11"/>
      <c r="AF88" s="11"/>
      <c r="AG88" s="11"/>
      <c r="AH88" s="11"/>
      <c r="AI88" s="11"/>
      <c r="AK88" s="11"/>
      <c r="AL88" s="11"/>
      <c r="AM88" s="11"/>
      <c r="AN88" s="11"/>
    </row>
    <row r="89" spans="1:40" ht="18.75" customHeight="1" x14ac:dyDescent="0.2">
      <c r="A89" s="11"/>
      <c r="B89" s="11"/>
      <c r="C89" s="11"/>
      <c r="D89" s="11"/>
      <c r="E89" s="11"/>
      <c r="F89" s="11"/>
      <c r="G89" s="11"/>
      <c r="H89" s="11"/>
      <c r="I89" s="11"/>
      <c r="J89" s="11"/>
      <c r="K89" s="11"/>
      <c r="L89" s="11"/>
      <c r="M89" s="11"/>
      <c r="N89" s="11"/>
      <c r="O89" s="11"/>
      <c r="P89" s="11"/>
      <c r="Q89" s="11"/>
      <c r="R89" s="94"/>
      <c r="S89" s="11"/>
      <c r="T89" s="11"/>
      <c r="U89" s="11"/>
      <c r="V89" s="11"/>
      <c r="W89" s="11"/>
      <c r="X89" s="11"/>
      <c r="Y89" s="11"/>
      <c r="Z89" s="11"/>
      <c r="AA89" s="11"/>
      <c r="AB89" s="11"/>
      <c r="AC89" s="11"/>
      <c r="AD89" s="11"/>
      <c r="AE89" s="11"/>
      <c r="AF89" s="11"/>
      <c r="AG89" s="11"/>
      <c r="AH89" s="11"/>
      <c r="AI89" s="11"/>
      <c r="AK89" s="11"/>
      <c r="AL89" s="11"/>
      <c r="AM89" s="11"/>
      <c r="AN89" s="11"/>
    </row>
    <row r="90" spans="1:40" ht="18.75" customHeight="1" x14ac:dyDescent="0.2">
      <c r="A90" s="11"/>
      <c r="B90" s="11"/>
      <c r="C90" s="11"/>
      <c r="D90" s="11"/>
      <c r="E90" s="11"/>
      <c r="F90" s="11"/>
      <c r="G90" s="11"/>
      <c r="H90" s="11"/>
      <c r="I90" s="11"/>
      <c r="J90" s="11"/>
      <c r="K90" s="11"/>
      <c r="L90" s="11"/>
      <c r="M90" s="11"/>
      <c r="N90" s="11"/>
      <c r="O90" s="11"/>
      <c r="P90" s="11"/>
      <c r="Q90" s="11"/>
      <c r="R90" s="94"/>
      <c r="S90" s="11"/>
      <c r="T90" s="11"/>
      <c r="U90" s="11"/>
      <c r="V90" s="11"/>
      <c r="W90" s="11"/>
      <c r="X90" s="11"/>
      <c r="Y90" s="11"/>
      <c r="Z90" s="11"/>
      <c r="AA90" s="11"/>
      <c r="AB90" s="11"/>
      <c r="AC90" s="11"/>
      <c r="AD90" s="11"/>
      <c r="AE90" s="11"/>
      <c r="AF90" s="11"/>
      <c r="AG90" s="11"/>
      <c r="AH90" s="11"/>
      <c r="AI90" s="11"/>
      <c r="AK90" s="11"/>
      <c r="AL90" s="11"/>
      <c r="AM90" s="11"/>
      <c r="AN90" s="11"/>
    </row>
    <row r="91" spans="1:40" ht="18.75" customHeight="1" x14ac:dyDescent="0.2">
      <c r="A91" s="11"/>
      <c r="B91" s="11"/>
      <c r="C91" s="11"/>
      <c r="D91" s="11"/>
      <c r="E91" s="11"/>
      <c r="F91" s="11"/>
      <c r="G91" s="11"/>
      <c r="H91" s="11"/>
      <c r="I91" s="11"/>
      <c r="J91" s="11"/>
      <c r="K91" s="11"/>
      <c r="L91" s="11"/>
      <c r="M91" s="11"/>
      <c r="N91" s="11"/>
      <c r="O91" s="11"/>
      <c r="P91" s="11"/>
      <c r="Q91" s="11"/>
      <c r="R91" s="94"/>
      <c r="S91" s="11"/>
      <c r="T91" s="11"/>
      <c r="U91" s="11"/>
      <c r="V91" s="11"/>
      <c r="W91" s="11"/>
      <c r="X91" s="11"/>
      <c r="Y91" s="11"/>
      <c r="Z91" s="11"/>
      <c r="AA91" s="11"/>
      <c r="AB91" s="11"/>
      <c r="AC91" s="11"/>
      <c r="AD91" s="11"/>
      <c r="AE91" s="11"/>
      <c r="AF91" s="11"/>
      <c r="AG91" s="11"/>
      <c r="AH91" s="11"/>
      <c r="AI91" s="11"/>
      <c r="AK91" s="11"/>
      <c r="AL91" s="11"/>
      <c r="AM91" s="11"/>
      <c r="AN91" s="11"/>
    </row>
    <row r="92" spans="1:40" ht="18.75" customHeight="1" x14ac:dyDescent="0.2">
      <c r="A92" s="11"/>
      <c r="B92" s="11"/>
      <c r="C92" s="11"/>
      <c r="D92" s="11"/>
      <c r="E92" s="11"/>
      <c r="F92" s="11"/>
      <c r="G92" s="11"/>
      <c r="H92" s="11"/>
      <c r="I92" s="11"/>
      <c r="J92" s="11"/>
      <c r="K92" s="11"/>
      <c r="L92" s="11"/>
      <c r="M92" s="11"/>
      <c r="N92" s="11"/>
      <c r="O92" s="11"/>
      <c r="P92" s="11"/>
      <c r="Q92" s="11"/>
      <c r="R92" s="94"/>
      <c r="S92" s="11"/>
      <c r="T92" s="11"/>
      <c r="U92" s="11"/>
      <c r="V92" s="11"/>
      <c r="W92" s="11"/>
      <c r="X92" s="11"/>
      <c r="Y92" s="11"/>
      <c r="Z92" s="11"/>
      <c r="AA92" s="11"/>
      <c r="AB92" s="11"/>
      <c r="AC92" s="11"/>
      <c r="AD92" s="11"/>
      <c r="AE92" s="11"/>
      <c r="AF92" s="11"/>
      <c r="AG92" s="11"/>
      <c r="AH92" s="11"/>
      <c r="AI92" s="11"/>
      <c r="AK92" s="11"/>
      <c r="AL92" s="11"/>
      <c r="AM92" s="11"/>
      <c r="AN92" s="11"/>
    </row>
    <row r="93" spans="1:40" ht="18.75" customHeight="1" x14ac:dyDescent="0.2">
      <c r="A93" s="11"/>
      <c r="B93" s="11"/>
      <c r="C93" s="11"/>
      <c r="D93" s="11"/>
      <c r="E93" s="11"/>
      <c r="F93" s="11"/>
      <c r="G93" s="11"/>
      <c r="H93" s="11"/>
      <c r="I93" s="11"/>
      <c r="J93" s="11"/>
      <c r="K93" s="11"/>
      <c r="L93" s="11"/>
      <c r="M93" s="11"/>
      <c r="N93" s="11"/>
      <c r="O93" s="11"/>
      <c r="P93" s="11"/>
      <c r="Q93" s="11"/>
      <c r="R93" s="94"/>
      <c r="S93" s="11"/>
      <c r="T93" s="11"/>
      <c r="U93" s="11"/>
      <c r="V93" s="11"/>
      <c r="W93" s="11"/>
      <c r="X93" s="11"/>
      <c r="Y93" s="11"/>
      <c r="Z93" s="11"/>
      <c r="AA93" s="11"/>
      <c r="AB93" s="11"/>
      <c r="AC93" s="11"/>
      <c r="AD93" s="11"/>
      <c r="AE93" s="11"/>
      <c r="AF93" s="11"/>
      <c r="AG93" s="11"/>
      <c r="AH93" s="11"/>
      <c r="AI93" s="11"/>
      <c r="AK93" s="11"/>
      <c r="AL93" s="11"/>
      <c r="AM93" s="11"/>
      <c r="AN93" s="11"/>
    </row>
    <row r="94" spans="1:40" ht="18.75" customHeight="1" x14ac:dyDescent="0.2">
      <c r="A94" s="11"/>
      <c r="B94" s="11"/>
      <c r="C94" s="11"/>
      <c r="D94" s="11"/>
      <c r="E94" s="11"/>
      <c r="F94" s="11"/>
      <c r="G94" s="11"/>
      <c r="H94" s="11"/>
      <c r="I94" s="11"/>
      <c r="J94" s="11"/>
      <c r="K94" s="11"/>
      <c r="L94" s="11"/>
      <c r="M94" s="11"/>
      <c r="N94" s="11"/>
      <c r="O94" s="11"/>
      <c r="P94" s="11"/>
      <c r="Q94" s="11"/>
      <c r="R94" s="94"/>
      <c r="S94" s="11"/>
      <c r="T94" s="11"/>
      <c r="U94" s="11"/>
      <c r="V94" s="11"/>
      <c r="W94" s="11"/>
      <c r="X94" s="11"/>
      <c r="Y94" s="11"/>
      <c r="Z94" s="11"/>
      <c r="AA94" s="11"/>
      <c r="AB94" s="11"/>
      <c r="AC94" s="11"/>
      <c r="AD94" s="11"/>
      <c r="AE94" s="11"/>
      <c r="AF94" s="11"/>
      <c r="AG94" s="11"/>
      <c r="AH94" s="11"/>
      <c r="AI94" s="11"/>
      <c r="AK94" s="11"/>
      <c r="AL94" s="11"/>
      <c r="AM94" s="11"/>
      <c r="AN94" s="11"/>
    </row>
    <row r="95" spans="1:40" ht="18.75" customHeight="1" x14ac:dyDescent="0.2">
      <c r="A95" s="11"/>
      <c r="B95" s="11"/>
      <c r="C95" s="11"/>
      <c r="D95" s="11"/>
      <c r="E95" s="11"/>
      <c r="F95" s="11"/>
      <c r="G95" s="11"/>
      <c r="H95" s="11"/>
      <c r="I95" s="11"/>
      <c r="J95" s="11"/>
      <c r="K95" s="11"/>
      <c r="L95" s="11"/>
      <c r="M95" s="11"/>
      <c r="N95" s="11"/>
      <c r="O95" s="11"/>
      <c r="P95" s="11"/>
      <c r="Q95" s="11"/>
      <c r="R95" s="94"/>
      <c r="S95" s="11"/>
      <c r="T95" s="11"/>
      <c r="U95" s="11"/>
      <c r="V95" s="11"/>
      <c r="W95" s="11"/>
      <c r="X95" s="11"/>
      <c r="Y95" s="11"/>
      <c r="Z95" s="11"/>
      <c r="AA95" s="11"/>
      <c r="AB95" s="11"/>
      <c r="AC95" s="11"/>
      <c r="AD95" s="11"/>
      <c r="AE95" s="11"/>
      <c r="AF95" s="11"/>
      <c r="AG95" s="11"/>
      <c r="AH95" s="11"/>
      <c r="AI95" s="11"/>
      <c r="AK95" s="11"/>
      <c r="AL95" s="11"/>
      <c r="AM95" s="11"/>
      <c r="AN95" s="11"/>
    </row>
    <row r="96" spans="1:40" ht="18.75" customHeight="1" x14ac:dyDescent="0.2">
      <c r="A96" s="11"/>
      <c r="B96" s="11"/>
      <c r="C96" s="11"/>
      <c r="D96" s="11"/>
      <c r="E96" s="11"/>
      <c r="F96" s="11"/>
      <c r="G96" s="11"/>
      <c r="H96" s="11"/>
      <c r="I96" s="11"/>
      <c r="J96" s="11"/>
      <c r="K96" s="11"/>
      <c r="L96" s="11"/>
      <c r="M96" s="11"/>
      <c r="N96" s="11"/>
      <c r="O96" s="11"/>
      <c r="P96" s="11"/>
      <c r="Q96" s="11"/>
      <c r="R96" s="94"/>
      <c r="S96" s="11"/>
      <c r="T96" s="11"/>
      <c r="U96" s="11"/>
      <c r="V96" s="11"/>
      <c r="W96" s="11"/>
      <c r="X96" s="11"/>
      <c r="Y96" s="11"/>
      <c r="Z96" s="11"/>
      <c r="AA96" s="11"/>
      <c r="AB96" s="11"/>
      <c r="AC96" s="11"/>
      <c r="AD96" s="11"/>
      <c r="AE96" s="11"/>
      <c r="AF96" s="11"/>
      <c r="AG96" s="11"/>
      <c r="AH96" s="11"/>
      <c r="AI96" s="11"/>
      <c r="AK96" s="11"/>
      <c r="AL96" s="11"/>
      <c r="AM96" s="11"/>
      <c r="AN96" s="11"/>
    </row>
    <row r="97" spans="1:40" ht="18.75" customHeight="1" x14ac:dyDescent="0.2">
      <c r="A97" s="11"/>
      <c r="B97" s="11"/>
      <c r="C97" s="11"/>
      <c r="D97" s="11"/>
      <c r="E97" s="11"/>
      <c r="F97" s="11"/>
      <c r="G97" s="11"/>
      <c r="H97" s="11"/>
      <c r="I97" s="11"/>
      <c r="J97" s="11"/>
      <c r="K97" s="11"/>
      <c r="L97" s="11"/>
      <c r="M97" s="11"/>
      <c r="N97" s="11"/>
      <c r="O97" s="11"/>
      <c r="P97" s="11"/>
      <c r="Q97" s="11"/>
      <c r="R97" s="94"/>
      <c r="S97" s="11"/>
      <c r="T97" s="11"/>
      <c r="U97" s="11"/>
      <c r="V97" s="11"/>
      <c r="W97" s="11"/>
      <c r="X97" s="11"/>
      <c r="Y97" s="11"/>
      <c r="Z97" s="11"/>
      <c r="AA97" s="11"/>
      <c r="AB97" s="11"/>
      <c r="AC97" s="11"/>
      <c r="AD97" s="11"/>
      <c r="AE97" s="11"/>
      <c r="AF97" s="11"/>
      <c r="AG97" s="11"/>
      <c r="AH97" s="11"/>
      <c r="AI97" s="11"/>
      <c r="AK97" s="11"/>
      <c r="AL97" s="11"/>
      <c r="AM97" s="11"/>
      <c r="AN97" s="11"/>
    </row>
    <row r="98" spans="1:40" ht="18.75" customHeight="1" x14ac:dyDescent="0.2">
      <c r="A98" s="11"/>
      <c r="B98" s="11"/>
      <c r="C98" s="11"/>
      <c r="D98" s="11"/>
      <c r="E98" s="11"/>
      <c r="F98" s="11"/>
      <c r="G98" s="11"/>
      <c r="H98" s="11"/>
      <c r="I98" s="11"/>
      <c r="J98" s="11"/>
      <c r="K98" s="11"/>
      <c r="L98" s="11"/>
      <c r="M98" s="11"/>
      <c r="N98" s="11"/>
      <c r="O98" s="11"/>
      <c r="P98" s="11"/>
      <c r="Q98" s="11"/>
      <c r="R98" s="94"/>
      <c r="S98" s="11"/>
      <c r="T98" s="11"/>
      <c r="U98" s="11"/>
      <c r="V98" s="11"/>
      <c r="W98" s="11"/>
      <c r="X98" s="11"/>
      <c r="Y98" s="11"/>
      <c r="Z98" s="11"/>
      <c r="AA98" s="11"/>
      <c r="AB98" s="11"/>
      <c r="AC98" s="11"/>
      <c r="AD98" s="11"/>
      <c r="AE98" s="11"/>
      <c r="AF98" s="11"/>
      <c r="AG98" s="11"/>
      <c r="AH98" s="11"/>
      <c r="AI98" s="11"/>
      <c r="AK98" s="11"/>
      <c r="AL98" s="11"/>
      <c r="AM98" s="11"/>
      <c r="AN98" s="11"/>
    </row>
    <row r="99" spans="1:40" ht="18.75" customHeight="1" x14ac:dyDescent="0.2">
      <c r="A99" s="11"/>
      <c r="B99" s="11"/>
      <c r="C99" s="11"/>
      <c r="D99" s="11"/>
      <c r="E99" s="11"/>
      <c r="F99" s="11"/>
      <c r="G99" s="11"/>
      <c r="H99" s="11"/>
      <c r="I99" s="11"/>
      <c r="J99" s="11"/>
      <c r="K99" s="11"/>
      <c r="L99" s="11"/>
      <c r="M99" s="11"/>
      <c r="N99" s="11"/>
      <c r="O99" s="11"/>
      <c r="P99" s="11"/>
      <c r="Q99" s="11"/>
      <c r="R99" s="94"/>
      <c r="S99" s="11"/>
      <c r="T99" s="11"/>
      <c r="U99" s="11"/>
      <c r="V99" s="11"/>
      <c r="W99" s="11"/>
      <c r="X99" s="11"/>
      <c r="Y99" s="11"/>
      <c r="Z99" s="11"/>
      <c r="AA99" s="11"/>
      <c r="AB99" s="11"/>
      <c r="AC99" s="11"/>
      <c r="AD99" s="11"/>
      <c r="AE99" s="11"/>
      <c r="AF99" s="11"/>
      <c r="AG99" s="11"/>
      <c r="AH99" s="11"/>
      <c r="AI99" s="11"/>
      <c r="AK99" s="11"/>
      <c r="AL99" s="11"/>
      <c r="AM99" s="11"/>
      <c r="AN99" s="11"/>
    </row>
    <row r="100" spans="1:40" ht="18.75" customHeight="1" x14ac:dyDescent="0.2">
      <c r="A100" s="11"/>
      <c r="B100" s="11"/>
      <c r="C100" s="11"/>
      <c r="D100" s="11"/>
      <c r="E100" s="11"/>
      <c r="F100" s="11"/>
      <c r="G100" s="11"/>
      <c r="H100" s="11"/>
      <c r="I100" s="11"/>
      <c r="J100" s="11"/>
      <c r="K100" s="11"/>
      <c r="L100" s="11"/>
      <c r="M100" s="11"/>
      <c r="N100" s="11"/>
      <c r="O100" s="11"/>
      <c r="P100" s="11"/>
      <c r="Q100" s="11"/>
      <c r="R100" s="94"/>
      <c r="S100" s="11"/>
      <c r="T100" s="11"/>
      <c r="U100" s="11"/>
      <c r="V100" s="11"/>
      <c r="W100" s="11"/>
      <c r="X100" s="11"/>
      <c r="Y100" s="11"/>
      <c r="Z100" s="11"/>
      <c r="AA100" s="11"/>
      <c r="AB100" s="11"/>
      <c r="AC100" s="11"/>
      <c r="AD100" s="11"/>
      <c r="AE100" s="11"/>
      <c r="AF100" s="11"/>
      <c r="AG100" s="11"/>
      <c r="AH100" s="11"/>
      <c r="AI100" s="11"/>
      <c r="AK100" s="11"/>
      <c r="AL100" s="11"/>
      <c r="AM100" s="11"/>
      <c r="AN100" s="11"/>
    </row>
    <row r="101" spans="1:40" ht="18.75" customHeight="1" x14ac:dyDescent="0.2">
      <c r="A101" s="11"/>
      <c r="B101" s="11"/>
      <c r="C101" s="11"/>
      <c r="D101" s="11"/>
      <c r="E101" s="11"/>
      <c r="F101" s="11"/>
      <c r="G101" s="11"/>
      <c r="H101" s="11"/>
      <c r="I101" s="11"/>
      <c r="J101" s="11"/>
      <c r="K101" s="11"/>
      <c r="L101" s="11"/>
      <c r="M101" s="11"/>
      <c r="N101" s="11"/>
      <c r="O101" s="11"/>
      <c r="P101" s="11"/>
      <c r="Q101" s="11"/>
      <c r="R101" s="94"/>
      <c r="S101" s="11"/>
      <c r="T101" s="11"/>
      <c r="U101" s="11"/>
      <c r="V101" s="11"/>
      <c r="W101" s="11"/>
      <c r="X101" s="11"/>
      <c r="Y101" s="11"/>
      <c r="Z101" s="11"/>
      <c r="AA101" s="11"/>
      <c r="AB101" s="11"/>
      <c r="AC101" s="11"/>
      <c r="AD101" s="11"/>
      <c r="AE101" s="11"/>
      <c r="AF101" s="11"/>
      <c r="AG101" s="11"/>
      <c r="AH101" s="11"/>
      <c r="AI101" s="11"/>
      <c r="AK101" s="11"/>
      <c r="AL101" s="11"/>
      <c r="AM101" s="11"/>
      <c r="AN101" s="11"/>
    </row>
    <row r="102" spans="1:40" ht="18.75" customHeight="1" x14ac:dyDescent="0.2">
      <c r="O102" s="11"/>
      <c r="P102" s="11"/>
      <c r="Q102" s="11"/>
      <c r="R102" s="94"/>
      <c r="T102" s="11"/>
      <c r="U102" s="11"/>
      <c r="V102" s="11"/>
      <c r="W102" s="11"/>
      <c r="X102" s="11"/>
      <c r="Y102" s="11"/>
      <c r="Z102" s="11"/>
      <c r="AA102" s="11"/>
      <c r="AB102" s="11"/>
      <c r="AC102" s="11"/>
      <c r="AD102" s="11"/>
      <c r="AE102" s="11"/>
      <c r="AF102" s="11"/>
      <c r="AG102" s="11"/>
      <c r="AH102" s="11"/>
      <c r="AI102" s="11"/>
      <c r="AK102" s="11"/>
      <c r="AL102" s="11"/>
      <c r="AM102" s="11"/>
    </row>
    <row r="103" spans="1:40" ht="18.75" customHeight="1" x14ac:dyDescent="0.2">
      <c r="O103" s="11"/>
      <c r="P103" s="11"/>
      <c r="Q103" s="11"/>
      <c r="R103" s="94"/>
      <c r="T103" s="11"/>
      <c r="U103" s="11"/>
      <c r="V103" s="11"/>
      <c r="W103" s="11"/>
      <c r="X103" s="11"/>
      <c r="Y103" s="11"/>
      <c r="Z103" s="11"/>
      <c r="AA103" s="11"/>
      <c r="AB103" s="11"/>
      <c r="AC103" s="11"/>
      <c r="AD103" s="11"/>
      <c r="AE103" s="11"/>
      <c r="AF103" s="11"/>
      <c r="AG103" s="11"/>
      <c r="AH103" s="11"/>
      <c r="AI103" s="11"/>
      <c r="AK103" s="11"/>
      <c r="AL103" s="11"/>
      <c r="AM103" s="11"/>
    </row>
  </sheetData>
  <mergeCells count="16">
    <mergeCell ref="S54:AI54"/>
    <mergeCell ref="A54:Q54"/>
    <mergeCell ref="A53:Q53"/>
    <mergeCell ref="S53:AI53"/>
    <mergeCell ref="C6:Q6"/>
    <mergeCell ref="U6:AI6"/>
    <mergeCell ref="AK6:AM6"/>
    <mergeCell ref="C7:E7"/>
    <mergeCell ref="G7:I7"/>
    <mergeCell ref="K7:M7"/>
    <mergeCell ref="O7:Q7"/>
    <mergeCell ref="U7:W7"/>
    <mergeCell ref="Y7:AA7"/>
    <mergeCell ref="AC7:AE7"/>
    <mergeCell ref="AG7:AI7"/>
    <mergeCell ref="AK7:AM7"/>
  </mergeCells>
  <pageMargins left="0.25" right="0.25" top="0.5" bottom="0.5" header="0.3" footer="0.3"/>
  <pageSetup scale="78" orientation="landscape" r:id="rId1"/>
  <headerFooter>
    <oddFooter>&amp;C&amp;P</oddFooter>
  </headerFooter>
  <colBreaks count="1" manualBreakCount="1">
    <brk id="1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C93"/>
  <sheetViews>
    <sheetView topLeftCell="A2" workbookViewId="0">
      <selection activeCell="E7" sqref="E7"/>
    </sheetView>
  </sheetViews>
  <sheetFormatPr defaultColWidth="21.5" defaultRowHeight="12.75" x14ac:dyDescent="0.2"/>
  <cols>
    <col min="1" max="1" width="66.83203125" style="12" customWidth="1"/>
    <col min="2" max="2" width="0.6640625" style="12" customWidth="1"/>
    <col min="3" max="3" width="10.6640625" style="12" customWidth="1"/>
    <col min="4" max="4" width="0.6640625" style="12" customWidth="1"/>
    <col min="5" max="5" width="10.6640625" style="12" customWidth="1"/>
    <col min="6" max="6" width="0.6640625" style="12" customWidth="1"/>
    <col min="7" max="7" width="10.6640625" style="12" customWidth="1"/>
    <col min="8" max="8" width="0.6640625" style="12" customWidth="1"/>
    <col min="9" max="9" width="10.6640625" style="12" customWidth="1"/>
    <col min="10" max="10" width="0.6640625" style="12" customWidth="1"/>
    <col min="11" max="11" width="10.6640625" style="12" customWidth="1"/>
    <col min="12" max="12" width="0.6640625" style="12" customWidth="1"/>
    <col min="13" max="13" width="10.6640625" style="12" customWidth="1"/>
    <col min="14" max="14" width="0.6640625" style="12" customWidth="1"/>
    <col min="15" max="15" width="10.6640625" style="12" customWidth="1"/>
    <col min="16" max="16" width="0.6640625" style="12" customWidth="1"/>
    <col min="17" max="17" width="10.6640625" style="12" customWidth="1"/>
    <col min="18" max="18" width="0.6640625" style="12" customWidth="1"/>
    <col min="19" max="19" width="10.6640625" style="12" customWidth="1"/>
    <col min="20" max="20" width="0.6640625" style="12" customWidth="1"/>
    <col min="21" max="21" width="9.33203125" style="12" customWidth="1"/>
    <col min="22" max="22" width="0.6640625" style="12" customWidth="1"/>
    <col min="23" max="23" width="9.33203125" style="12" customWidth="1"/>
    <col min="24" max="24" width="0.6640625" style="12" customWidth="1"/>
    <col min="25" max="25" width="9.33203125" style="12" customWidth="1"/>
    <col min="26" max="26" width="0.6640625" style="12" customWidth="1"/>
    <col min="27" max="16384" width="21.5" style="12"/>
  </cols>
  <sheetData>
    <row r="1" spans="1:29" s="44" customFormat="1" ht="41.25" hidden="1" customHeight="1" x14ac:dyDescent="0.2">
      <c r="A1" s="47"/>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row>
    <row r="2" spans="1:29" s="34" customFormat="1" ht="12" x14ac:dyDescent="0.2">
      <c r="A2" s="34" t="s">
        <v>20</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row>
    <row r="3" spans="1:29" s="34" customFormat="1" ht="12" x14ac:dyDescent="0.2">
      <c r="A3" s="34" t="s">
        <v>101</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row>
    <row r="4" spans="1:29" s="34" customFormat="1" ht="12" x14ac:dyDescent="0.2">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row>
    <row r="5" spans="1:29" s="34" customFormat="1" ht="12" x14ac:dyDescent="0.2">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row>
    <row r="6" spans="1:29" s="34" customFormat="1" ht="12" x14ac:dyDescent="0.2">
      <c r="A6" s="37"/>
      <c r="B6" s="37"/>
      <c r="C6" s="260">
        <v>2014</v>
      </c>
      <c r="D6" s="261"/>
      <c r="E6" s="261"/>
      <c r="F6" s="261"/>
      <c r="G6" s="261"/>
      <c r="H6" s="261"/>
      <c r="I6" s="261"/>
      <c r="J6" s="37"/>
      <c r="K6" s="260">
        <v>2015</v>
      </c>
      <c r="L6" s="261"/>
      <c r="M6" s="261"/>
      <c r="N6" s="261"/>
      <c r="O6" s="261"/>
      <c r="P6" s="261"/>
      <c r="Q6" s="261"/>
      <c r="R6" s="37"/>
      <c r="S6" s="71" t="s">
        <v>102</v>
      </c>
      <c r="T6" s="37"/>
      <c r="U6" s="37"/>
      <c r="V6" s="37"/>
      <c r="W6" s="37"/>
      <c r="X6" s="37"/>
      <c r="Y6" s="37"/>
      <c r="Z6" s="37"/>
      <c r="AA6" s="37"/>
      <c r="AB6" s="37"/>
      <c r="AC6" s="37"/>
    </row>
    <row r="7" spans="1:29" s="34" customFormat="1" ht="12" x14ac:dyDescent="0.2">
      <c r="A7" s="70" t="s">
        <v>54</v>
      </c>
      <c r="B7" s="37"/>
      <c r="C7" s="71" t="s">
        <v>23</v>
      </c>
      <c r="D7" s="69"/>
      <c r="E7" s="71" t="s">
        <v>24</v>
      </c>
      <c r="F7" s="69"/>
      <c r="G7" s="71" t="s">
        <v>25</v>
      </c>
      <c r="H7" s="69"/>
      <c r="I7" s="71" t="s">
        <v>26</v>
      </c>
      <c r="J7" s="69"/>
      <c r="K7" s="71" t="s">
        <v>23</v>
      </c>
      <c r="L7" s="69"/>
      <c r="M7" s="71" t="s">
        <v>24</v>
      </c>
      <c r="N7" s="69"/>
      <c r="O7" s="71" t="s">
        <v>25</v>
      </c>
      <c r="P7" s="69"/>
      <c r="Q7" s="73" t="s">
        <v>26</v>
      </c>
      <c r="R7" s="69"/>
      <c r="S7" s="73" t="s">
        <v>23</v>
      </c>
      <c r="T7" s="37"/>
      <c r="U7" s="37"/>
      <c r="V7" s="37"/>
      <c r="W7" s="37"/>
      <c r="X7" s="37"/>
      <c r="Y7" s="37"/>
      <c r="Z7" s="37"/>
      <c r="AA7" s="37"/>
      <c r="AB7" s="37"/>
      <c r="AC7" s="37"/>
    </row>
    <row r="8" spans="1:29" s="38" customFormat="1" ht="12" x14ac:dyDescent="0.2">
      <c r="B8" s="36"/>
      <c r="C8" s="36"/>
      <c r="D8" s="36"/>
      <c r="E8" s="36"/>
      <c r="F8" s="36"/>
      <c r="G8" s="36"/>
      <c r="H8" s="36"/>
      <c r="I8" s="36"/>
      <c r="J8" s="36"/>
      <c r="K8" s="36"/>
      <c r="L8" s="36"/>
      <c r="M8" s="36"/>
      <c r="N8" s="36"/>
      <c r="O8" s="36"/>
      <c r="P8" s="36"/>
      <c r="Q8" s="101"/>
      <c r="R8" s="36"/>
      <c r="S8" s="36"/>
      <c r="T8" s="36"/>
      <c r="U8" s="36"/>
      <c r="V8" s="36"/>
      <c r="W8" s="36"/>
      <c r="X8" s="36"/>
      <c r="Y8" s="36"/>
      <c r="Z8" s="36"/>
      <c r="AA8" s="36"/>
      <c r="AB8" s="36"/>
      <c r="AC8" s="36"/>
    </row>
    <row r="9" spans="1:29" s="38" customFormat="1" ht="12" x14ac:dyDescent="0.2">
      <c r="A9" s="38" t="s">
        <v>312</v>
      </c>
      <c r="B9" s="36"/>
      <c r="C9" s="152">
        <v>1511</v>
      </c>
      <c r="D9" s="151"/>
      <c r="E9" s="152">
        <v>1439</v>
      </c>
      <c r="F9" s="151"/>
      <c r="G9" s="152">
        <v>1477</v>
      </c>
      <c r="H9" s="151"/>
      <c r="I9" s="152">
        <v>1418</v>
      </c>
      <c r="J9" s="151"/>
      <c r="K9" s="152">
        <v>1485</v>
      </c>
      <c r="L9" s="151"/>
      <c r="M9" s="152">
        <v>1434</v>
      </c>
      <c r="N9" s="151"/>
      <c r="O9" s="152">
        <v>1437</v>
      </c>
      <c r="P9" s="151"/>
      <c r="Q9" s="152">
        <v>1481</v>
      </c>
      <c r="R9" s="151"/>
      <c r="S9" s="152">
        <v>1459</v>
      </c>
      <c r="T9" s="36"/>
      <c r="U9" s="36"/>
      <c r="V9" s="36"/>
      <c r="W9" s="36"/>
      <c r="X9" s="36"/>
      <c r="Y9" s="36"/>
      <c r="Z9" s="36"/>
      <c r="AA9" s="36"/>
      <c r="AB9" s="36"/>
      <c r="AC9" s="36"/>
    </row>
    <row r="10" spans="1:29" s="38" customFormat="1" ht="12" x14ac:dyDescent="0.2">
      <c r="A10" s="38" t="s">
        <v>103</v>
      </c>
      <c r="B10" s="36"/>
      <c r="C10" s="79">
        <v>312</v>
      </c>
      <c r="D10" s="91"/>
      <c r="E10" s="79">
        <v>314</v>
      </c>
      <c r="F10" s="91"/>
      <c r="G10" s="79">
        <v>323</v>
      </c>
      <c r="H10" s="91"/>
      <c r="I10" s="79">
        <v>390</v>
      </c>
      <c r="J10" s="91"/>
      <c r="K10" s="79">
        <v>302</v>
      </c>
      <c r="L10" s="91"/>
      <c r="M10" s="79">
        <v>299</v>
      </c>
      <c r="N10" s="91"/>
      <c r="O10" s="79">
        <v>301</v>
      </c>
      <c r="P10" s="91"/>
      <c r="Q10" s="79">
        <v>328</v>
      </c>
      <c r="R10" s="91"/>
      <c r="S10" s="79">
        <v>278</v>
      </c>
      <c r="T10" s="36"/>
      <c r="U10" s="36"/>
      <c r="V10" s="36"/>
      <c r="W10" s="36"/>
      <c r="X10" s="36"/>
      <c r="Y10" s="36"/>
      <c r="Z10" s="36"/>
      <c r="AA10" s="36"/>
      <c r="AB10" s="36"/>
      <c r="AC10" s="36"/>
    </row>
    <row r="11" spans="1:29" s="38" customFormat="1" ht="12" x14ac:dyDescent="0.2">
      <c r="A11" s="38" t="s">
        <v>104</v>
      </c>
      <c r="B11" s="36"/>
      <c r="C11" s="79">
        <v>237</v>
      </c>
      <c r="D11" s="91"/>
      <c r="E11" s="79">
        <v>236</v>
      </c>
      <c r="F11" s="91"/>
      <c r="G11" s="79">
        <v>234</v>
      </c>
      <c r="H11" s="91"/>
      <c r="I11" s="79">
        <v>235</v>
      </c>
      <c r="J11" s="91"/>
      <c r="K11" s="79">
        <v>228</v>
      </c>
      <c r="L11" s="91"/>
      <c r="M11" s="79">
        <v>228</v>
      </c>
      <c r="N11" s="91"/>
      <c r="O11" s="79">
        <v>226</v>
      </c>
      <c r="P11" s="91"/>
      <c r="Q11" s="79">
        <v>225</v>
      </c>
      <c r="R11" s="91"/>
      <c r="S11" s="79">
        <v>219</v>
      </c>
      <c r="T11" s="36"/>
      <c r="U11" s="36"/>
      <c r="V11" s="36"/>
      <c r="W11" s="36"/>
      <c r="X11" s="36"/>
      <c r="Y11" s="36"/>
      <c r="Z11" s="36"/>
      <c r="AA11" s="36"/>
      <c r="AB11" s="36"/>
      <c r="AC11" s="36"/>
    </row>
    <row r="12" spans="1:29" s="38" customFormat="1" ht="12" x14ac:dyDescent="0.2">
      <c r="A12" s="38" t="s">
        <v>105</v>
      </c>
      <c r="B12" s="36"/>
      <c r="C12" s="79">
        <v>154</v>
      </c>
      <c r="D12" s="91"/>
      <c r="E12" s="79">
        <v>152</v>
      </c>
      <c r="F12" s="91"/>
      <c r="G12" s="79">
        <v>154</v>
      </c>
      <c r="H12" s="91"/>
      <c r="I12" s="79">
        <v>150</v>
      </c>
      <c r="J12" s="91"/>
      <c r="K12" s="79">
        <v>151</v>
      </c>
      <c r="L12" s="91"/>
      <c r="M12" s="79">
        <v>149</v>
      </c>
      <c r="N12" s="91"/>
      <c r="O12" s="79">
        <v>152</v>
      </c>
      <c r="P12" s="91"/>
      <c r="Q12" s="79">
        <v>148</v>
      </c>
      <c r="R12" s="91"/>
      <c r="S12" s="79">
        <v>142</v>
      </c>
      <c r="T12" s="36"/>
      <c r="U12" s="36"/>
      <c r="V12" s="36"/>
      <c r="W12" s="36"/>
      <c r="X12" s="36"/>
      <c r="Y12" s="36"/>
      <c r="Z12" s="36"/>
      <c r="AA12" s="36"/>
      <c r="AB12" s="36"/>
      <c r="AC12" s="36"/>
    </row>
    <row r="13" spans="1:29" s="38" customFormat="1" ht="12" x14ac:dyDescent="0.2">
      <c r="A13" s="38" t="s">
        <v>35</v>
      </c>
      <c r="B13" s="36"/>
      <c r="C13" s="79">
        <v>107</v>
      </c>
      <c r="D13" s="91"/>
      <c r="E13" s="79">
        <v>112</v>
      </c>
      <c r="F13" s="91"/>
      <c r="G13" s="79">
        <v>107</v>
      </c>
      <c r="H13" s="91"/>
      <c r="I13" s="79">
        <v>102</v>
      </c>
      <c r="J13" s="91"/>
      <c r="K13" s="79">
        <v>98</v>
      </c>
      <c r="L13" s="91"/>
      <c r="M13" s="79">
        <v>96</v>
      </c>
      <c r="N13" s="91"/>
      <c r="O13" s="79">
        <v>95</v>
      </c>
      <c r="P13" s="91"/>
      <c r="Q13" s="79">
        <v>92</v>
      </c>
      <c r="R13" s="91"/>
      <c r="S13" s="79">
        <v>100</v>
      </c>
      <c r="T13" s="36"/>
      <c r="U13" s="36"/>
      <c r="V13" s="36"/>
      <c r="W13" s="36"/>
      <c r="X13" s="36"/>
      <c r="Y13" s="36"/>
      <c r="Z13" s="36"/>
      <c r="AA13" s="36"/>
      <c r="AB13" s="36"/>
      <c r="AC13" s="36"/>
    </row>
    <row r="14" spans="1:29" s="38" customFormat="1" ht="12" x14ac:dyDescent="0.2">
      <c r="A14" s="38" t="s">
        <v>106</v>
      </c>
      <c r="B14" s="36"/>
      <c r="C14" s="79">
        <v>64</v>
      </c>
      <c r="D14" s="91"/>
      <c r="E14" s="79">
        <v>68</v>
      </c>
      <c r="F14" s="91"/>
      <c r="G14" s="79">
        <v>61</v>
      </c>
      <c r="H14" s="91"/>
      <c r="I14" s="79">
        <v>75</v>
      </c>
      <c r="J14" s="91"/>
      <c r="K14" s="79">
        <v>61</v>
      </c>
      <c r="L14" s="91"/>
      <c r="M14" s="79">
        <v>72</v>
      </c>
      <c r="N14" s="91"/>
      <c r="O14" s="79">
        <v>59</v>
      </c>
      <c r="P14" s="91"/>
      <c r="Q14" s="79">
        <v>75</v>
      </c>
      <c r="R14" s="91"/>
      <c r="S14" s="79">
        <v>57</v>
      </c>
      <c r="T14" s="36"/>
      <c r="U14" s="36"/>
      <c r="V14" s="36"/>
      <c r="W14" s="36"/>
      <c r="X14" s="36"/>
      <c r="Y14" s="36"/>
      <c r="Z14" s="36"/>
      <c r="AA14" s="36"/>
      <c r="AB14" s="36"/>
      <c r="AC14" s="36"/>
    </row>
    <row r="15" spans="1:29" s="38" customFormat="1" ht="12" x14ac:dyDescent="0.2">
      <c r="A15" s="38" t="s">
        <v>107</v>
      </c>
      <c r="B15" s="36"/>
      <c r="C15" s="79">
        <v>68</v>
      </c>
      <c r="D15" s="91"/>
      <c r="E15" s="79">
        <v>81</v>
      </c>
      <c r="F15" s="91"/>
      <c r="G15" s="79">
        <v>67</v>
      </c>
      <c r="H15" s="91"/>
      <c r="I15" s="79">
        <v>70</v>
      </c>
      <c r="J15" s="91"/>
      <c r="K15" s="79">
        <v>70</v>
      </c>
      <c r="L15" s="91"/>
      <c r="M15" s="79">
        <v>75</v>
      </c>
      <c r="N15" s="91"/>
      <c r="O15" s="79">
        <v>65</v>
      </c>
      <c r="P15" s="91"/>
      <c r="Q15" s="79">
        <v>60</v>
      </c>
      <c r="R15" s="91"/>
      <c r="S15" s="79">
        <v>59</v>
      </c>
      <c r="T15" s="36"/>
      <c r="U15" s="36"/>
      <c r="V15" s="36"/>
      <c r="W15" s="36"/>
      <c r="X15" s="36"/>
      <c r="Y15" s="36"/>
      <c r="Z15" s="36"/>
      <c r="AA15" s="36"/>
      <c r="AB15" s="36"/>
      <c r="AC15" s="36"/>
    </row>
    <row r="16" spans="1:29" s="38" customFormat="1" ht="12" x14ac:dyDescent="0.2">
      <c r="A16" s="38" t="s">
        <v>108</v>
      </c>
      <c r="B16" s="36"/>
      <c r="C16" s="79">
        <v>223</v>
      </c>
      <c r="D16" s="91"/>
      <c r="E16" s="79">
        <v>347</v>
      </c>
      <c r="F16" s="91"/>
      <c r="G16" s="79">
        <v>250</v>
      </c>
      <c r="H16" s="91"/>
      <c r="I16" s="79">
        <v>211</v>
      </c>
      <c r="J16" s="91"/>
      <c r="K16" s="79">
        <v>242</v>
      </c>
      <c r="L16" s="91"/>
      <c r="M16" s="79">
        <v>250</v>
      </c>
      <c r="N16" s="91"/>
      <c r="O16" s="79">
        <v>268</v>
      </c>
      <c r="P16" s="91"/>
      <c r="Q16" s="79">
        <v>201</v>
      </c>
      <c r="R16" s="91"/>
      <c r="S16" s="79">
        <v>241</v>
      </c>
      <c r="T16" s="36"/>
      <c r="U16" s="36"/>
      <c r="V16" s="36"/>
      <c r="W16" s="36"/>
      <c r="X16" s="36"/>
      <c r="Y16" s="36"/>
      <c r="Z16" s="36"/>
      <c r="AA16" s="36"/>
      <c r="AB16" s="36"/>
      <c r="AC16" s="36"/>
    </row>
    <row r="17" spans="1:29" s="38" customFormat="1" ht="12" x14ac:dyDescent="0.2">
      <c r="A17" s="38" t="s">
        <v>41</v>
      </c>
      <c r="B17" s="36"/>
      <c r="C17" s="79">
        <v>75</v>
      </c>
      <c r="D17" s="91"/>
      <c r="E17" s="79">
        <v>75</v>
      </c>
      <c r="F17" s="91"/>
      <c r="G17" s="79">
        <v>75</v>
      </c>
      <c r="H17" s="91"/>
      <c r="I17" s="79">
        <v>73</v>
      </c>
      <c r="J17" s="91"/>
      <c r="K17" s="79">
        <v>66</v>
      </c>
      <c r="L17" s="91"/>
      <c r="M17" s="79">
        <v>65</v>
      </c>
      <c r="N17" s="91"/>
      <c r="O17" s="79">
        <v>66</v>
      </c>
      <c r="P17" s="91"/>
      <c r="Q17" s="79">
        <v>64</v>
      </c>
      <c r="R17" s="91"/>
      <c r="S17" s="79">
        <v>57</v>
      </c>
      <c r="T17" s="36"/>
      <c r="U17" s="36"/>
      <c r="V17" s="36"/>
      <c r="W17" s="36"/>
      <c r="X17" s="36"/>
      <c r="Y17" s="36"/>
      <c r="Z17" s="36"/>
      <c r="AA17" s="36"/>
      <c r="AB17" s="36"/>
      <c r="AC17" s="36"/>
    </row>
    <row r="18" spans="1:29" s="38" customFormat="1" ht="12" x14ac:dyDescent="0.2">
      <c r="A18" s="38" t="s">
        <v>109</v>
      </c>
      <c r="B18" s="36"/>
      <c r="C18" s="81">
        <v>-12</v>
      </c>
      <c r="D18" s="102"/>
      <c r="E18" s="81">
        <v>122</v>
      </c>
      <c r="F18" s="102"/>
      <c r="G18" s="81">
        <v>220</v>
      </c>
      <c r="H18" s="91"/>
      <c r="I18" s="81">
        <v>800</v>
      </c>
      <c r="J18" s="102"/>
      <c r="K18" s="81">
        <v>-3</v>
      </c>
      <c r="L18" s="91"/>
      <c r="M18" s="81">
        <v>59</v>
      </c>
      <c r="N18" s="91"/>
      <c r="O18" s="81">
        <v>11</v>
      </c>
      <c r="P18" s="91"/>
      <c r="Q18" s="81">
        <v>18</v>
      </c>
      <c r="R18" s="91"/>
      <c r="S18" s="81">
        <v>17</v>
      </c>
      <c r="T18" s="36"/>
      <c r="U18" s="36"/>
      <c r="V18" s="36"/>
      <c r="W18" s="36"/>
      <c r="X18" s="36"/>
      <c r="Y18" s="36"/>
      <c r="Z18" s="36"/>
      <c r="AA18" s="36"/>
      <c r="AB18" s="36"/>
      <c r="AC18" s="36"/>
    </row>
    <row r="19" spans="1:29" s="38" customFormat="1" ht="12" x14ac:dyDescent="0.2">
      <c r="A19" s="75" t="s">
        <v>110</v>
      </c>
      <c r="B19" s="36"/>
      <c r="C19" s="152">
        <v>2739</v>
      </c>
      <c r="D19" s="151"/>
      <c r="E19" s="152">
        <v>2946</v>
      </c>
      <c r="F19" s="151"/>
      <c r="G19" s="152">
        <v>2968</v>
      </c>
      <c r="H19" s="151"/>
      <c r="I19" s="152">
        <v>3524</v>
      </c>
      <c r="J19" s="151"/>
      <c r="K19" s="152">
        <v>2700</v>
      </c>
      <c r="L19" s="151"/>
      <c r="M19" s="152">
        <v>2727</v>
      </c>
      <c r="N19" s="151"/>
      <c r="O19" s="152">
        <v>2680</v>
      </c>
      <c r="P19" s="151"/>
      <c r="Q19" s="152">
        <v>2692</v>
      </c>
      <c r="R19" s="151"/>
      <c r="S19" s="152">
        <v>2629</v>
      </c>
      <c r="T19" s="36"/>
      <c r="U19" s="36"/>
      <c r="V19" s="36"/>
      <c r="W19" s="36"/>
      <c r="X19" s="36"/>
      <c r="Y19" s="36"/>
      <c r="Z19" s="36"/>
      <c r="AA19" s="36"/>
      <c r="AB19" s="36"/>
      <c r="AC19" s="36"/>
    </row>
    <row r="20" spans="1:29" s="38" customFormat="1" ht="12" x14ac:dyDescent="0.2">
      <c r="A20" s="103"/>
      <c r="B20" s="36"/>
      <c r="C20" s="77"/>
      <c r="D20" s="77"/>
      <c r="E20" s="77"/>
      <c r="F20" s="77"/>
      <c r="G20" s="77"/>
      <c r="H20" s="77"/>
      <c r="I20" s="77"/>
      <c r="J20" s="77"/>
      <c r="K20" s="77"/>
      <c r="L20" s="77"/>
      <c r="M20" s="77"/>
      <c r="N20" s="77"/>
      <c r="O20" s="77"/>
      <c r="P20" s="77"/>
      <c r="Q20" s="77"/>
      <c r="R20" s="77"/>
      <c r="S20" s="77"/>
      <c r="T20" s="36"/>
      <c r="U20" s="36"/>
      <c r="V20" s="36"/>
      <c r="W20" s="36"/>
      <c r="X20" s="36"/>
      <c r="Y20" s="36"/>
      <c r="Z20" s="36"/>
      <c r="AA20" s="36"/>
      <c r="AB20" s="36"/>
      <c r="AC20" s="36"/>
    </row>
    <row r="21" spans="1:29" s="38" customFormat="1" ht="12" x14ac:dyDescent="0.2">
      <c r="A21" s="104" t="s">
        <v>111</v>
      </c>
      <c r="B21" s="36"/>
      <c r="C21" s="77"/>
      <c r="D21" s="77"/>
      <c r="E21" s="77"/>
      <c r="F21" s="77"/>
      <c r="G21" s="77"/>
      <c r="H21" s="77"/>
      <c r="I21" s="77"/>
      <c r="J21" s="77"/>
      <c r="K21" s="77"/>
      <c r="L21" s="77"/>
      <c r="M21" s="77"/>
      <c r="N21" s="77"/>
      <c r="O21" s="77"/>
      <c r="P21" s="77"/>
      <c r="Q21" s="77"/>
      <c r="R21" s="77"/>
      <c r="S21" s="77"/>
      <c r="T21" s="36"/>
      <c r="U21" s="36"/>
      <c r="V21" s="36"/>
      <c r="W21" s="36"/>
      <c r="X21" s="36"/>
      <c r="Y21" s="36"/>
      <c r="Z21" s="36"/>
      <c r="AA21" s="36"/>
      <c r="AB21" s="36"/>
      <c r="AC21" s="36"/>
    </row>
    <row r="22" spans="1:29" s="38" customFormat="1" ht="48" x14ac:dyDescent="0.2">
      <c r="A22" s="38" t="s">
        <v>339</v>
      </c>
      <c r="B22" s="36"/>
      <c r="C22" s="152">
        <v>2681</v>
      </c>
      <c r="D22" s="151"/>
      <c r="E22" s="152">
        <v>2640</v>
      </c>
      <c r="F22" s="151"/>
      <c r="G22" s="152">
        <v>2673</v>
      </c>
      <c r="H22" s="151"/>
      <c r="I22" s="152">
        <v>2651</v>
      </c>
      <c r="J22" s="151"/>
      <c r="K22" s="152">
        <v>2637</v>
      </c>
      <c r="L22" s="151"/>
      <c r="M22" s="152">
        <v>2603</v>
      </c>
      <c r="N22" s="151"/>
      <c r="O22" s="152">
        <v>2603</v>
      </c>
      <c r="P22" s="151"/>
      <c r="Q22" s="152">
        <v>2610</v>
      </c>
      <c r="R22" s="151"/>
      <c r="S22" s="152">
        <v>2555</v>
      </c>
      <c r="T22" s="36"/>
      <c r="U22" s="36"/>
      <c r="V22" s="36"/>
      <c r="W22" s="36"/>
      <c r="X22" s="36"/>
      <c r="Y22" s="36"/>
      <c r="Z22" s="36"/>
      <c r="AA22" s="36"/>
      <c r="AB22" s="36"/>
      <c r="AC22" s="36"/>
    </row>
    <row r="23" spans="1:29" s="38" customFormat="1" ht="12" x14ac:dyDescent="0.2">
      <c r="A23" s="36"/>
      <c r="B23" s="36"/>
      <c r="C23" s="74"/>
      <c r="D23" s="74"/>
      <c r="E23" s="74"/>
      <c r="F23" s="74"/>
      <c r="G23" s="74"/>
      <c r="H23" s="74"/>
      <c r="I23" s="74"/>
      <c r="J23" s="74"/>
      <c r="K23" s="74"/>
      <c r="L23" s="74"/>
      <c r="M23" s="74"/>
      <c r="N23" s="74"/>
      <c r="O23" s="74"/>
      <c r="P23" s="74"/>
      <c r="Q23" s="74"/>
      <c r="R23" s="74"/>
      <c r="S23" s="74"/>
      <c r="T23" s="36"/>
      <c r="U23" s="36"/>
      <c r="V23" s="36"/>
      <c r="W23" s="36"/>
      <c r="X23" s="36"/>
      <c r="Y23" s="36"/>
      <c r="Z23" s="36"/>
      <c r="AA23" s="36"/>
      <c r="AB23" s="36"/>
      <c r="AC23" s="36"/>
    </row>
    <row r="24" spans="1:29" s="38" customFormat="1" ht="12" x14ac:dyDescent="0.2">
      <c r="A24" s="38" t="s">
        <v>112</v>
      </c>
      <c r="B24" s="36"/>
      <c r="C24" s="79">
        <v>51400</v>
      </c>
      <c r="D24" s="91"/>
      <c r="E24" s="79">
        <v>51100</v>
      </c>
      <c r="F24" s="91"/>
      <c r="G24" s="79">
        <v>50900</v>
      </c>
      <c r="H24" s="91"/>
      <c r="I24" s="79">
        <v>50300</v>
      </c>
      <c r="J24" s="91"/>
      <c r="K24" s="79">
        <v>50500</v>
      </c>
      <c r="L24" s="91"/>
      <c r="M24" s="79">
        <v>50700</v>
      </c>
      <c r="N24" s="91"/>
      <c r="O24" s="79">
        <v>51300</v>
      </c>
      <c r="P24" s="91"/>
      <c r="Q24" s="79">
        <v>51200</v>
      </c>
      <c r="R24" s="91"/>
      <c r="S24" s="79">
        <v>52100</v>
      </c>
      <c r="T24" s="36"/>
      <c r="U24" s="36"/>
      <c r="V24" s="36"/>
      <c r="W24" s="36"/>
      <c r="X24" s="36"/>
      <c r="Y24" s="36"/>
      <c r="Z24" s="36"/>
      <c r="AA24" s="36"/>
      <c r="AB24" s="36"/>
      <c r="AC24" s="36"/>
    </row>
    <row r="25" spans="1:29" ht="41.25" customHeight="1" x14ac:dyDescent="0.2">
      <c r="A25" s="47"/>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41.25" customHeight="1" x14ac:dyDescent="0.2">
      <c r="A26" s="47"/>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row>
    <row r="27" spans="1:29" ht="41.25" customHeight="1" x14ac:dyDescent="0.2">
      <c r="A27" s="47"/>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41.25" customHeight="1" x14ac:dyDescent="0.2">
      <c r="A28" s="47"/>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row>
    <row r="29" spans="1:29" ht="41.25" customHeight="1" x14ac:dyDescent="0.2">
      <c r="A29" s="47"/>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row>
    <row r="30" spans="1:29" ht="18.75" customHeight="1" x14ac:dyDescent="0.2">
      <c r="A30" s="47"/>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ht="18.75" customHeight="1" x14ac:dyDescent="0.2">
      <c r="A31" s="47"/>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ht="18.75" customHeight="1" x14ac:dyDescent="0.2">
      <c r="A32" s="47"/>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29" ht="18.75" customHeight="1" x14ac:dyDescent="0.2">
      <c r="A33" s="47"/>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row r="34" spans="1:29" ht="18.75" customHeight="1" x14ac:dyDescent="0.2">
      <c r="A34" s="47"/>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row>
    <row r="35" spans="1:29" ht="18.75" customHeight="1" x14ac:dyDescent="0.2">
      <c r="A35" s="47"/>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row>
    <row r="36" spans="1:29" ht="18.75" customHeight="1" x14ac:dyDescent="0.2">
      <c r="A36" s="47"/>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row>
    <row r="37" spans="1:29" ht="18.75" customHeight="1" x14ac:dyDescent="0.2">
      <c r="A37" s="47"/>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row>
    <row r="38" spans="1:29" ht="18.75" customHeight="1" x14ac:dyDescent="0.2">
      <c r="A38" s="47"/>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row>
    <row r="39" spans="1:29" ht="18.75" customHeight="1" x14ac:dyDescent="0.2">
      <c r="A39" s="47"/>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row>
    <row r="40" spans="1:29" ht="18.75" customHeight="1" x14ac:dyDescent="0.2">
      <c r="A40" s="47"/>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row>
    <row r="41" spans="1:29" ht="18.75" customHeight="1" x14ac:dyDescent="0.2">
      <c r="A41" s="47"/>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row>
    <row r="42" spans="1:29" ht="18.75" customHeight="1" x14ac:dyDescent="0.2">
      <c r="A42" s="47"/>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row>
    <row r="43" spans="1:29" ht="18.75" customHeight="1" x14ac:dyDescent="0.2">
      <c r="A43" s="47"/>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row>
    <row r="44" spans="1:29" ht="18.75" customHeight="1" x14ac:dyDescent="0.2">
      <c r="A44" s="47"/>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row>
    <row r="45" spans="1:29" ht="18.75" customHeight="1" x14ac:dyDescent="0.2">
      <c r="A45" s="47"/>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row>
    <row r="46" spans="1:29" ht="18.75" customHeight="1" x14ac:dyDescent="0.2">
      <c r="A46" s="47"/>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row>
    <row r="47" spans="1:29" ht="18.75" customHeight="1" x14ac:dyDescent="0.2">
      <c r="A47" s="47"/>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row>
    <row r="48" spans="1:29" ht="18.75" customHeight="1" x14ac:dyDescent="0.2">
      <c r="A48" s="47"/>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row>
    <row r="49" spans="1:29" ht="18.75" customHeight="1" x14ac:dyDescent="0.2">
      <c r="A49" s="47"/>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row>
    <row r="50" spans="1:29" ht="18.75" customHeight="1" x14ac:dyDescent="0.2">
      <c r="A50" s="47"/>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row>
    <row r="51" spans="1:29" ht="18.75" customHeight="1" x14ac:dyDescent="0.2">
      <c r="A51" s="47"/>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row>
    <row r="52" spans="1:29" ht="18.75" customHeight="1" x14ac:dyDescent="0.2">
      <c r="A52" s="47"/>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row>
    <row r="53" spans="1:29" ht="18.75" customHeight="1" x14ac:dyDescent="0.2">
      <c r="A53" s="47"/>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row>
    <row r="54" spans="1:29" ht="18.75" customHeight="1" x14ac:dyDescent="0.2">
      <c r="A54" s="47"/>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row>
    <row r="55" spans="1:29" ht="18.75" customHeight="1" x14ac:dyDescent="0.2">
      <c r="A55" s="47"/>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row>
    <row r="56" spans="1:29" ht="18.75" customHeight="1" x14ac:dyDescent="0.2">
      <c r="A56" s="47"/>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row>
    <row r="57" spans="1:29" ht="18.75" customHeight="1" x14ac:dyDescent="0.2">
      <c r="A57" s="47"/>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row>
    <row r="58" spans="1:29" ht="18.75" customHeight="1" x14ac:dyDescent="0.2">
      <c r="A58" s="47"/>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row>
    <row r="59" spans="1:29" ht="18.75" customHeight="1" x14ac:dyDescent="0.2">
      <c r="A59" s="47"/>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row>
    <row r="60" spans="1:29" ht="18.75" customHeight="1" x14ac:dyDescent="0.2">
      <c r="A60" s="47"/>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row>
    <row r="61" spans="1:29" ht="18.75" customHeight="1" x14ac:dyDescent="0.2">
      <c r="A61" s="47"/>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row>
    <row r="62" spans="1:29" ht="18.75" customHeight="1" x14ac:dyDescent="0.2">
      <c r="A62" s="47"/>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row>
    <row r="63" spans="1:29" ht="18.75" customHeight="1" x14ac:dyDescent="0.2">
      <c r="A63" s="47"/>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row>
    <row r="64" spans="1:29" ht="18.75" customHeight="1" x14ac:dyDescent="0.2">
      <c r="A64" s="47"/>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row>
    <row r="65" spans="1:29" ht="18.75" customHeight="1" x14ac:dyDescent="0.2">
      <c r="A65" s="47"/>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row>
    <row r="66" spans="1:29" ht="18.75" customHeight="1" x14ac:dyDescent="0.2">
      <c r="A66" s="47"/>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row>
    <row r="67" spans="1:29" ht="18.75" customHeight="1" x14ac:dyDescent="0.2">
      <c r="A67" s="47"/>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row>
    <row r="68" spans="1:29" ht="18.75" customHeight="1" x14ac:dyDescent="0.2">
      <c r="A68" s="47"/>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row>
    <row r="69" spans="1:29" ht="18.75" customHeight="1" x14ac:dyDescent="0.2">
      <c r="A69" s="47"/>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row>
    <row r="70" spans="1:29" ht="18.75" customHeight="1" x14ac:dyDescent="0.2">
      <c r="A70" s="47"/>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row>
    <row r="71" spans="1:29" ht="18.75" customHeight="1" x14ac:dyDescent="0.2">
      <c r="A71" s="47"/>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row>
    <row r="72" spans="1:29" ht="18.75" customHeight="1" x14ac:dyDescent="0.2">
      <c r="A72" s="47"/>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row>
    <row r="73" spans="1:29" ht="18.75" customHeight="1" x14ac:dyDescent="0.2">
      <c r="A73" s="47"/>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row>
    <row r="74" spans="1:29" ht="18.75" customHeight="1" x14ac:dyDescent="0.2">
      <c r="A74" s="47"/>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row>
    <row r="75" spans="1:29" ht="18.75" customHeight="1" x14ac:dyDescent="0.2">
      <c r="A75" s="47"/>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row>
    <row r="76" spans="1:29" ht="18.75" customHeight="1" x14ac:dyDescent="0.2">
      <c r="A76" s="47"/>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row>
    <row r="77" spans="1:29" ht="18.75" customHeight="1" x14ac:dyDescent="0.2">
      <c r="A77" s="47"/>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row>
    <row r="78" spans="1:29" ht="18.75" customHeight="1" x14ac:dyDescent="0.2">
      <c r="A78" s="47"/>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row>
    <row r="79" spans="1:29" ht="18.75" customHeight="1" x14ac:dyDescent="0.2">
      <c r="A79" s="47"/>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row>
    <row r="80" spans="1:29" ht="18.75" customHeight="1" x14ac:dyDescent="0.2">
      <c r="A80" s="47"/>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row>
    <row r="81" spans="1:29" ht="18.75" customHeight="1" x14ac:dyDescent="0.2">
      <c r="A81" s="47"/>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row>
    <row r="82" spans="1:29" ht="18.75" customHeight="1" x14ac:dyDescent="0.2">
      <c r="A82" s="47"/>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row>
    <row r="83" spans="1:29" ht="18.75" customHeight="1" x14ac:dyDescent="0.2">
      <c r="A83" s="47"/>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row>
    <row r="84" spans="1:29" ht="18.75" customHeight="1" x14ac:dyDescent="0.2">
      <c r="A84" s="47"/>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row>
    <row r="85" spans="1:29" ht="18.75" customHeight="1" x14ac:dyDescent="0.2">
      <c r="A85" s="47"/>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row>
    <row r="86" spans="1:29" ht="18.75" customHeight="1" x14ac:dyDescent="0.2">
      <c r="A86" s="47"/>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row>
    <row r="87" spans="1:29" ht="18.75" customHeight="1" x14ac:dyDescent="0.2">
      <c r="A87" s="47"/>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row>
    <row r="88" spans="1:29" ht="18.75" customHeight="1" x14ac:dyDescent="0.2">
      <c r="A88" s="47"/>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row>
    <row r="89" spans="1:29" ht="18.75" customHeight="1" x14ac:dyDescent="0.2">
      <c r="A89" s="47"/>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c r="AC89" s="41"/>
    </row>
    <row r="90" spans="1:29" ht="18.75" customHeight="1" x14ac:dyDescent="0.2">
      <c r="A90" s="47"/>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row>
    <row r="91" spans="1:29" ht="18.75" customHeight="1" x14ac:dyDescent="0.2">
      <c r="A91" s="47"/>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row>
    <row r="92" spans="1:29" ht="18.75" customHeight="1" x14ac:dyDescent="0.2">
      <c r="A92" s="47"/>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row>
    <row r="93" spans="1:29" ht="18.75" customHeight="1" x14ac:dyDescent="0.2">
      <c r="A93" s="47"/>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row>
  </sheetData>
  <mergeCells count="2">
    <mergeCell ref="C6:I6"/>
    <mergeCell ref="K6:Q6"/>
  </mergeCells>
  <pageMargins left="0.25" right="0.25" top="0.5" bottom="0.5" header="0.3" footer="0.3"/>
  <pageSetup scale="88" orientation="landscape"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U98"/>
  <sheetViews>
    <sheetView topLeftCell="B2" workbookViewId="0">
      <selection activeCell="E7" sqref="E7"/>
    </sheetView>
  </sheetViews>
  <sheetFormatPr defaultColWidth="21.5" defaultRowHeight="12" x14ac:dyDescent="0.2"/>
  <cols>
    <col min="1" max="1" width="18" style="38" hidden="1" customWidth="1"/>
    <col min="2" max="2" width="68.83203125" style="38" customWidth="1"/>
    <col min="3" max="3" width="0.6640625" style="38" customWidth="1"/>
    <col min="4" max="4" width="10.6640625" style="38" customWidth="1"/>
    <col min="5" max="5" width="0.6640625" style="38" customWidth="1"/>
    <col min="6" max="6" width="10.6640625" style="38" customWidth="1"/>
    <col min="7" max="7" width="0.6640625" style="38" customWidth="1"/>
    <col min="8" max="8" width="10.6640625" style="38" customWidth="1"/>
    <col min="9" max="9" width="0.6640625" style="38" customWidth="1"/>
    <col min="10" max="10" width="10.6640625" style="38" customWidth="1"/>
    <col min="11" max="11" width="0.6640625" style="38" customWidth="1"/>
    <col min="12" max="12" width="10.6640625" style="38" customWidth="1"/>
    <col min="13" max="13" width="0.6640625" style="38" customWidth="1"/>
    <col min="14" max="14" width="10.6640625" style="38" customWidth="1"/>
    <col min="15" max="15" width="0.6640625" style="38" customWidth="1"/>
    <col min="16" max="16" width="10.6640625" style="38" customWidth="1"/>
    <col min="17" max="17" width="0.6640625" style="38" customWidth="1"/>
    <col min="18" max="18" width="10.6640625" style="38" customWidth="1"/>
    <col min="19" max="19" width="0.6640625" style="38" customWidth="1"/>
    <col min="20" max="20" width="10.6640625" style="38" customWidth="1"/>
    <col min="21" max="21" width="4.6640625" style="38" customWidth="1"/>
    <col min="22" max="16384" width="21.5" style="38"/>
  </cols>
  <sheetData>
    <row r="1" spans="1:21" s="34" customFormat="1" ht="5.0999999999999996" hidden="1" customHeight="1" x14ac:dyDescent="0.2">
      <c r="A1" s="37"/>
      <c r="B1" s="37"/>
      <c r="C1" s="37"/>
      <c r="D1" s="37"/>
      <c r="E1" s="37"/>
      <c r="F1" s="37"/>
      <c r="G1" s="37"/>
      <c r="H1" s="37"/>
      <c r="I1" s="37"/>
      <c r="J1" s="37"/>
      <c r="K1" s="37"/>
      <c r="L1" s="37"/>
      <c r="M1" s="37"/>
      <c r="N1" s="37"/>
      <c r="O1" s="37"/>
      <c r="P1" s="37"/>
      <c r="Q1" s="37"/>
      <c r="R1" s="37"/>
      <c r="S1" s="122"/>
      <c r="T1" s="37"/>
      <c r="U1" s="37"/>
    </row>
    <row r="2" spans="1:21" s="34" customFormat="1" x14ac:dyDescent="0.2">
      <c r="A2" s="37"/>
      <c r="B2" s="34" t="s">
        <v>20</v>
      </c>
      <c r="C2" s="37"/>
      <c r="D2" s="37"/>
      <c r="E2" s="37"/>
      <c r="F2" s="37"/>
      <c r="G2" s="37"/>
      <c r="H2" s="37"/>
      <c r="I2" s="37"/>
      <c r="J2" s="37"/>
      <c r="K2" s="37"/>
      <c r="L2" s="37"/>
      <c r="M2" s="37"/>
      <c r="N2" s="37"/>
      <c r="O2" s="37"/>
      <c r="P2" s="37"/>
      <c r="Q2" s="37"/>
      <c r="R2" s="37"/>
      <c r="S2" s="122"/>
      <c r="T2" s="123"/>
      <c r="U2" s="37"/>
    </row>
    <row r="3" spans="1:21" s="34" customFormat="1" x14ac:dyDescent="0.2">
      <c r="A3" s="37"/>
      <c r="B3" s="264" t="s">
        <v>113</v>
      </c>
      <c r="C3" s="264"/>
      <c r="D3" s="264"/>
      <c r="E3" s="264"/>
      <c r="F3" s="264"/>
      <c r="G3" s="264"/>
      <c r="H3" s="264"/>
      <c r="I3" s="264"/>
      <c r="J3" s="264"/>
      <c r="K3" s="264"/>
      <c r="L3" s="264"/>
      <c r="M3" s="264"/>
      <c r="N3" s="264"/>
      <c r="O3" s="264"/>
      <c r="P3" s="264"/>
      <c r="Q3" s="264"/>
      <c r="R3" s="264"/>
      <c r="S3" s="122"/>
      <c r="T3" s="123"/>
      <c r="U3" s="37"/>
    </row>
    <row r="4" spans="1:21" s="34" customFormat="1" x14ac:dyDescent="0.2">
      <c r="A4" s="37"/>
      <c r="B4" s="37"/>
      <c r="C4" s="37"/>
      <c r="D4" s="37"/>
      <c r="E4" s="37"/>
      <c r="F4" s="37"/>
      <c r="G4" s="37"/>
      <c r="H4" s="37"/>
      <c r="I4" s="37"/>
      <c r="J4" s="37"/>
      <c r="K4" s="37"/>
      <c r="L4" s="37"/>
      <c r="M4" s="37"/>
      <c r="N4" s="37"/>
      <c r="O4" s="37"/>
      <c r="P4" s="37"/>
      <c r="Q4" s="37"/>
      <c r="R4" s="37"/>
      <c r="S4" s="122"/>
      <c r="T4" s="37"/>
      <c r="U4" s="37"/>
    </row>
    <row r="5" spans="1:21" s="34" customFormat="1" x14ac:dyDescent="0.2">
      <c r="A5" s="37"/>
      <c r="B5" s="37"/>
      <c r="C5" s="37"/>
      <c r="D5" s="278" t="s">
        <v>114</v>
      </c>
      <c r="E5" s="261"/>
      <c r="F5" s="261"/>
      <c r="G5" s="261"/>
      <c r="H5" s="261"/>
      <c r="I5" s="261"/>
      <c r="J5" s="261"/>
      <c r="K5" s="37"/>
      <c r="L5" s="278" t="s">
        <v>115</v>
      </c>
      <c r="M5" s="261"/>
      <c r="N5" s="261"/>
      <c r="O5" s="261"/>
      <c r="P5" s="261"/>
      <c r="Q5" s="261"/>
      <c r="R5" s="261"/>
      <c r="S5" s="37"/>
      <c r="T5" s="71" t="s">
        <v>102</v>
      </c>
      <c r="U5" s="37"/>
    </row>
    <row r="6" spans="1:21" s="34" customFormat="1" x14ac:dyDescent="0.2">
      <c r="A6" s="37"/>
      <c r="B6" s="70" t="s">
        <v>116</v>
      </c>
      <c r="C6" s="37"/>
      <c r="D6" s="71" t="s">
        <v>23</v>
      </c>
      <c r="E6" s="72"/>
      <c r="F6" s="71" t="s">
        <v>24</v>
      </c>
      <c r="G6" s="72"/>
      <c r="H6" s="71" t="s">
        <v>25</v>
      </c>
      <c r="I6" s="72"/>
      <c r="J6" s="71" t="s">
        <v>26</v>
      </c>
      <c r="K6" s="72"/>
      <c r="L6" s="71" t="s">
        <v>23</v>
      </c>
      <c r="M6" s="69"/>
      <c r="N6" s="71" t="s">
        <v>24</v>
      </c>
      <c r="O6" s="69"/>
      <c r="P6" s="71" t="s">
        <v>25</v>
      </c>
      <c r="Q6" s="72"/>
      <c r="R6" s="73" t="s">
        <v>26</v>
      </c>
      <c r="S6" s="124"/>
      <c r="T6" s="73" t="s">
        <v>23</v>
      </c>
      <c r="U6" s="37"/>
    </row>
    <row r="7" spans="1:21" x14ac:dyDescent="0.2">
      <c r="A7" s="36"/>
      <c r="B7" s="38" t="s">
        <v>255</v>
      </c>
      <c r="C7" s="36"/>
      <c r="D7" s="36"/>
      <c r="E7" s="36"/>
      <c r="F7" s="36"/>
      <c r="G7" s="36"/>
      <c r="H7" s="36"/>
      <c r="I7" s="36"/>
      <c r="J7" s="36"/>
      <c r="K7" s="36"/>
      <c r="L7" s="36"/>
      <c r="M7" s="36"/>
      <c r="N7" s="36"/>
      <c r="O7" s="36"/>
      <c r="P7" s="36"/>
      <c r="Q7" s="36"/>
      <c r="R7" s="36"/>
      <c r="S7" s="105"/>
      <c r="T7" s="36"/>
      <c r="U7" s="36"/>
    </row>
    <row r="8" spans="1:21" x14ac:dyDescent="0.2">
      <c r="A8" s="36"/>
      <c r="B8" s="75" t="s">
        <v>117</v>
      </c>
      <c r="C8" s="36"/>
      <c r="D8" s="76">
        <v>1092</v>
      </c>
      <c r="E8" s="77"/>
      <c r="F8" s="76">
        <v>1084</v>
      </c>
      <c r="G8" s="36"/>
      <c r="H8" s="76">
        <v>1106</v>
      </c>
      <c r="I8" s="77"/>
      <c r="J8" s="76">
        <v>1164</v>
      </c>
      <c r="K8" s="77"/>
      <c r="L8" s="76">
        <v>1188</v>
      </c>
      <c r="M8" s="77"/>
      <c r="N8" s="76">
        <v>1163</v>
      </c>
      <c r="O8" s="77"/>
      <c r="P8" s="76">
        <v>1129</v>
      </c>
      <c r="Q8" s="77"/>
      <c r="R8" s="76">
        <v>1126</v>
      </c>
      <c r="S8" s="105"/>
      <c r="T8" s="76">
        <v>1155</v>
      </c>
      <c r="U8" s="36"/>
    </row>
    <row r="9" spans="1:21" x14ac:dyDescent="0.2">
      <c r="A9" s="36"/>
      <c r="B9" s="75" t="s">
        <v>118</v>
      </c>
      <c r="C9" s="36"/>
      <c r="D9" s="78">
        <v>415</v>
      </c>
      <c r="E9" s="74"/>
      <c r="F9" s="78">
        <v>440</v>
      </c>
      <c r="G9" s="74"/>
      <c r="H9" s="78">
        <v>430</v>
      </c>
      <c r="I9" s="74"/>
      <c r="J9" s="78">
        <v>438</v>
      </c>
      <c r="K9" s="74"/>
      <c r="L9" s="78">
        <v>445</v>
      </c>
      <c r="M9" s="106"/>
      <c r="N9" s="78">
        <v>454</v>
      </c>
      <c r="O9" s="74"/>
      <c r="P9" s="78">
        <v>419</v>
      </c>
      <c r="Q9" s="74"/>
      <c r="R9" s="78">
        <v>421</v>
      </c>
      <c r="S9" s="74"/>
      <c r="T9" s="78">
        <v>405</v>
      </c>
      <c r="U9" s="36"/>
    </row>
    <row r="10" spans="1:21" x14ac:dyDescent="0.2">
      <c r="A10" s="36"/>
      <c r="B10" s="75" t="s">
        <v>119</v>
      </c>
      <c r="C10" s="36"/>
      <c r="D10" s="80">
        <v>85</v>
      </c>
      <c r="E10" s="107"/>
      <c r="F10" s="78">
        <v>85</v>
      </c>
      <c r="G10" s="36"/>
      <c r="H10" s="78">
        <v>84</v>
      </c>
      <c r="I10" s="74"/>
      <c r="J10" s="78">
        <v>84</v>
      </c>
      <c r="K10" s="107"/>
      <c r="L10" s="78">
        <v>84</v>
      </c>
      <c r="M10" s="74"/>
      <c r="N10" s="78">
        <v>83</v>
      </c>
      <c r="O10" s="74"/>
      <c r="P10" s="78">
        <v>77</v>
      </c>
      <c r="Q10" s="74"/>
      <c r="R10" s="78">
        <v>78</v>
      </c>
      <c r="S10" s="105"/>
      <c r="T10" s="78">
        <v>79</v>
      </c>
      <c r="U10" s="36"/>
    </row>
    <row r="11" spans="1:21" x14ac:dyDescent="0.2">
      <c r="A11" s="36"/>
      <c r="B11" s="38" t="s">
        <v>120</v>
      </c>
      <c r="C11" s="36"/>
      <c r="D11" s="76">
        <f>SUM(D8:D10)</f>
        <v>1592</v>
      </c>
      <c r="E11" s="77"/>
      <c r="F11" s="108">
        <f>SUM(F8:F10)</f>
        <v>1609</v>
      </c>
      <c r="G11" s="101"/>
      <c r="H11" s="108">
        <f>SUM(H8:H10)</f>
        <v>1620</v>
      </c>
      <c r="I11" s="77"/>
      <c r="J11" s="108">
        <f>SUM(J8:J10)</f>
        <v>1686</v>
      </c>
      <c r="K11" s="77"/>
      <c r="L11" s="108">
        <f>SUM(L8:L10)</f>
        <v>1717</v>
      </c>
      <c r="M11" s="77"/>
      <c r="N11" s="108">
        <f>SUM(N8:N10)</f>
        <v>1700</v>
      </c>
      <c r="O11" s="77"/>
      <c r="P11" s="108">
        <f>SUM(P8:P10)</f>
        <v>1625</v>
      </c>
      <c r="Q11" s="77"/>
      <c r="R11" s="108">
        <f>SUM(R8:R10)</f>
        <v>1625</v>
      </c>
      <c r="S11" s="36"/>
      <c r="T11" s="108">
        <f ca="1">SUM(T8:T10)</f>
        <v>1639</v>
      </c>
      <c r="U11" s="109" t="s">
        <v>121</v>
      </c>
    </row>
    <row r="12" spans="1:21" x14ac:dyDescent="0.2">
      <c r="A12" s="36"/>
      <c r="B12" s="36"/>
      <c r="C12" s="36"/>
      <c r="D12" s="36"/>
      <c r="E12" s="36"/>
      <c r="F12" s="36"/>
      <c r="G12" s="36"/>
      <c r="H12" s="36"/>
      <c r="I12" s="36"/>
      <c r="J12" s="36"/>
      <c r="K12" s="36"/>
      <c r="L12" s="36"/>
      <c r="M12" s="36"/>
      <c r="N12" s="36"/>
      <c r="O12" s="36"/>
      <c r="P12" s="36"/>
      <c r="Q12" s="36"/>
      <c r="R12" s="36"/>
      <c r="S12" s="36"/>
      <c r="T12" s="36"/>
      <c r="U12" s="105"/>
    </row>
    <row r="13" spans="1:21" x14ac:dyDescent="0.2">
      <c r="A13" s="36"/>
      <c r="B13" s="38" t="s">
        <v>256</v>
      </c>
      <c r="C13" s="36"/>
      <c r="D13" s="36"/>
      <c r="E13" s="36"/>
      <c r="F13" s="36"/>
      <c r="G13" s="36"/>
      <c r="H13" s="36"/>
      <c r="I13" s="36"/>
      <c r="J13" s="36"/>
      <c r="K13" s="36"/>
      <c r="L13" s="36"/>
      <c r="M13" s="36"/>
      <c r="N13" s="36"/>
      <c r="O13" s="36"/>
      <c r="P13" s="36"/>
      <c r="Q13" s="36"/>
      <c r="R13" s="36"/>
      <c r="S13" s="36"/>
      <c r="T13" s="36"/>
      <c r="U13" s="105"/>
    </row>
    <row r="14" spans="1:21" x14ac:dyDescent="0.2">
      <c r="A14" s="36"/>
      <c r="B14" s="75" t="s">
        <v>122</v>
      </c>
      <c r="C14" s="36"/>
      <c r="D14" s="85">
        <v>0.17</v>
      </c>
      <c r="E14" s="86"/>
      <c r="F14" s="85">
        <v>0.17</v>
      </c>
      <c r="G14" s="36"/>
      <c r="H14" s="85">
        <v>0.16</v>
      </c>
      <c r="I14" s="86"/>
      <c r="J14" s="85">
        <v>0.15</v>
      </c>
      <c r="K14" s="86"/>
      <c r="L14" s="85">
        <v>0.15</v>
      </c>
      <c r="M14" s="86"/>
      <c r="N14" s="85">
        <v>0.15</v>
      </c>
      <c r="O14" s="86"/>
      <c r="P14" s="85">
        <v>0.14000000000000001</v>
      </c>
      <c r="Q14" s="86"/>
      <c r="R14" s="85">
        <v>0.14000000000000001</v>
      </c>
      <c r="S14" s="36"/>
      <c r="T14" s="85">
        <v>0.14000000000000001</v>
      </c>
      <c r="U14" s="105"/>
    </row>
    <row r="15" spans="1:21" x14ac:dyDescent="0.2">
      <c r="A15" s="36"/>
      <c r="B15" s="75" t="s">
        <v>123</v>
      </c>
      <c r="C15" s="36"/>
      <c r="D15" s="85">
        <v>0.13</v>
      </c>
      <c r="E15" s="86"/>
      <c r="F15" s="85">
        <v>0.13</v>
      </c>
      <c r="G15" s="86"/>
      <c r="H15" s="85">
        <v>0.13</v>
      </c>
      <c r="I15" s="86"/>
      <c r="J15" s="85">
        <v>0.12</v>
      </c>
      <c r="K15" s="86"/>
      <c r="L15" s="85">
        <v>0.12</v>
      </c>
      <c r="M15" s="86"/>
      <c r="N15" s="85">
        <v>0.13</v>
      </c>
      <c r="O15" s="86"/>
      <c r="P15" s="85">
        <v>0.13</v>
      </c>
      <c r="Q15" s="86"/>
      <c r="R15" s="85">
        <v>0.13</v>
      </c>
      <c r="S15" s="36"/>
      <c r="T15" s="85">
        <v>0.13</v>
      </c>
      <c r="U15" s="105"/>
    </row>
    <row r="16" spans="1:21" x14ac:dyDescent="0.2">
      <c r="A16" s="36"/>
      <c r="B16" s="75" t="s">
        <v>124</v>
      </c>
      <c r="C16" s="36"/>
      <c r="D16" s="85">
        <v>0.21</v>
      </c>
      <c r="E16" s="86"/>
      <c r="F16" s="85">
        <v>0.22</v>
      </c>
      <c r="G16" s="86"/>
      <c r="H16" s="85">
        <v>0.21</v>
      </c>
      <c r="I16" s="86"/>
      <c r="J16" s="85">
        <v>0.21</v>
      </c>
      <c r="K16" s="86"/>
      <c r="L16" s="85">
        <v>0.22</v>
      </c>
      <c r="M16" s="86"/>
      <c r="N16" s="85">
        <v>0.21</v>
      </c>
      <c r="O16" s="86"/>
      <c r="P16" s="85">
        <v>0.2</v>
      </c>
      <c r="Q16" s="86"/>
      <c r="R16" s="85">
        <v>0.2</v>
      </c>
      <c r="S16" s="36"/>
      <c r="T16" s="85">
        <v>0.19</v>
      </c>
      <c r="U16" s="105"/>
    </row>
    <row r="17" spans="1:21" x14ac:dyDescent="0.2">
      <c r="A17" s="36"/>
      <c r="B17" s="75" t="s">
        <v>257</v>
      </c>
      <c r="C17" s="36"/>
      <c r="D17" s="85">
        <v>0.27</v>
      </c>
      <c r="E17" s="86"/>
      <c r="F17" s="85">
        <v>0.27</v>
      </c>
      <c r="G17" s="86"/>
      <c r="H17" s="85">
        <v>0.28000000000000003</v>
      </c>
      <c r="I17" s="86"/>
      <c r="J17" s="85">
        <v>0.3</v>
      </c>
      <c r="K17" s="86"/>
      <c r="L17" s="85">
        <v>0.3</v>
      </c>
      <c r="M17" s="86"/>
      <c r="N17" s="85">
        <v>0.3</v>
      </c>
      <c r="O17" s="86"/>
      <c r="P17" s="85">
        <v>0.32</v>
      </c>
      <c r="Q17" s="86"/>
      <c r="R17" s="85">
        <v>0.32</v>
      </c>
      <c r="S17" s="36"/>
      <c r="T17" s="85">
        <v>0.33</v>
      </c>
      <c r="U17" s="105"/>
    </row>
    <row r="18" spans="1:21" x14ac:dyDescent="0.2">
      <c r="A18" s="36"/>
      <c r="B18" s="75" t="s">
        <v>125</v>
      </c>
      <c r="C18" s="36"/>
      <c r="D18" s="85">
        <v>0.04</v>
      </c>
      <c r="E18" s="86"/>
      <c r="F18" s="85">
        <v>0.04</v>
      </c>
      <c r="G18" s="86"/>
      <c r="H18" s="85">
        <v>0.04</v>
      </c>
      <c r="I18" s="86"/>
      <c r="J18" s="85">
        <v>0.04</v>
      </c>
      <c r="K18" s="86"/>
      <c r="L18" s="85">
        <v>0.04</v>
      </c>
      <c r="M18" s="86"/>
      <c r="N18" s="85">
        <v>0.04</v>
      </c>
      <c r="O18" s="86"/>
      <c r="P18" s="85">
        <v>0.04</v>
      </c>
      <c r="Q18" s="86"/>
      <c r="R18" s="85">
        <v>0.04</v>
      </c>
      <c r="S18" s="36"/>
      <c r="T18" s="85">
        <v>0.04</v>
      </c>
      <c r="U18" s="105"/>
    </row>
    <row r="19" spans="1:21" x14ac:dyDescent="0.2">
      <c r="A19" s="36"/>
      <c r="B19" s="75" t="s">
        <v>126</v>
      </c>
      <c r="C19" s="36"/>
      <c r="D19" s="110">
        <v>0.18</v>
      </c>
      <c r="E19" s="111"/>
      <c r="F19" s="110">
        <v>0.17</v>
      </c>
      <c r="G19" s="86"/>
      <c r="H19" s="110">
        <v>0.18</v>
      </c>
      <c r="I19" s="86"/>
      <c r="J19" s="110">
        <v>0.18</v>
      </c>
      <c r="K19" s="111"/>
      <c r="L19" s="85">
        <v>0.17</v>
      </c>
      <c r="M19" s="86"/>
      <c r="N19" s="85">
        <v>0.17</v>
      </c>
      <c r="O19" s="86"/>
      <c r="P19" s="85">
        <v>0.17</v>
      </c>
      <c r="Q19" s="86"/>
      <c r="R19" s="85">
        <v>0.17</v>
      </c>
      <c r="S19" s="36"/>
      <c r="T19" s="85">
        <v>0.17</v>
      </c>
      <c r="U19" s="105"/>
    </row>
    <row r="20" spans="1:21" x14ac:dyDescent="0.2">
      <c r="A20" s="36"/>
      <c r="B20" s="38" t="s">
        <v>127</v>
      </c>
      <c r="C20" s="36"/>
      <c r="D20" s="85">
        <f>SUM(D14:D19)</f>
        <v>1</v>
      </c>
      <c r="E20" s="86"/>
      <c r="F20" s="85">
        <f>SUM(F14:F19)</f>
        <v>1</v>
      </c>
      <c r="G20" s="86"/>
      <c r="H20" s="85">
        <f>SUM(H14:H19)</f>
        <v>1</v>
      </c>
      <c r="I20" s="86"/>
      <c r="J20" s="85">
        <f>SUM(J14:J19)</f>
        <v>1</v>
      </c>
      <c r="K20" s="86"/>
      <c r="L20" s="112">
        <f>SUM(L14:L19)</f>
        <v>1</v>
      </c>
      <c r="M20" s="86"/>
      <c r="N20" s="112">
        <f>SUM(N14:N19)</f>
        <v>1</v>
      </c>
      <c r="O20" s="86"/>
      <c r="P20" s="112">
        <f>SUM(P14:P19)</f>
        <v>1</v>
      </c>
      <c r="Q20" s="86"/>
      <c r="R20" s="112">
        <f>SUM(R14:R19)</f>
        <v>1</v>
      </c>
      <c r="S20" s="36"/>
      <c r="T20" s="112">
        <v>1</v>
      </c>
      <c r="U20" s="109" t="s">
        <v>121</v>
      </c>
    </row>
    <row r="21" spans="1:21" x14ac:dyDescent="0.2">
      <c r="A21" s="36"/>
      <c r="B21" s="36"/>
      <c r="C21" s="36"/>
      <c r="D21" s="36"/>
      <c r="E21" s="36"/>
      <c r="F21" s="36"/>
      <c r="G21" s="36"/>
      <c r="H21" s="36"/>
      <c r="I21" s="36"/>
      <c r="J21" s="36"/>
      <c r="K21" s="36"/>
      <c r="L21" s="36"/>
      <c r="M21" s="36"/>
      <c r="N21" s="36"/>
      <c r="O21" s="36"/>
      <c r="P21" s="36"/>
      <c r="Q21" s="36"/>
      <c r="R21" s="36"/>
      <c r="S21" s="36"/>
      <c r="T21" s="36"/>
      <c r="U21" s="105"/>
    </row>
    <row r="22" spans="1:21" ht="24" x14ac:dyDescent="0.2">
      <c r="A22" s="36"/>
      <c r="B22" s="38" t="s">
        <v>316</v>
      </c>
      <c r="C22" s="36"/>
      <c r="D22" s="113">
        <v>27.9</v>
      </c>
      <c r="E22" s="114"/>
      <c r="F22" s="113">
        <v>28.5</v>
      </c>
      <c r="G22" s="36"/>
      <c r="H22" s="113">
        <v>28.3</v>
      </c>
      <c r="I22" s="114"/>
      <c r="J22" s="113">
        <v>28.5</v>
      </c>
      <c r="K22" s="114"/>
      <c r="L22" s="113">
        <v>28.5</v>
      </c>
      <c r="M22" s="114"/>
      <c r="N22" s="113">
        <v>28.6</v>
      </c>
      <c r="O22" s="114"/>
      <c r="P22" s="113">
        <v>28.5</v>
      </c>
      <c r="Q22" s="114"/>
      <c r="R22" s="113">
        <v>28.9</v>
      </c>
      <c r="S22" s="36"/>
      <c r="T22" s="113">
        <v>29.1</v>
      </c>
      <c r="U22" s="109" t="s">
        <v>121</v>
      </c>
    </row>
    <row r="23" spans="1:21" x14ac:dyDescent="0.2">
      <c r="A23" s="36"/>
      <c r="B23" s="38" t="s">
        <v>258</v>
      </c>
      <c r="C23" s="36"/>
      <c r="D23" s="76">
        <v>264</v>
      </c>
      <c r="E23" s="77"/>
      <c r="F23" s="76">
        <v>280</v>
      </c>
      <c r="G23" s="36"/>
      <c r="H23" s="76">
        <v>282</v>
      </c>
      <c r="I23" s="77"/>
      <c r="J23" s="76">
        <v>289</v>
      </c>
      <c r="K23" s="77"/>
      <c r="L23" s="76">
        <v>291</v>
      </c>
      <c r="M23" s="77"/>
      <c r="N23" s="76">
        <v>283</v>
      </c>
      <c r="O23" s="77"/>
      <c r="P23" s="76">
        <v>288</v>
      </c>
      <c r="Q23" s="77"/>
      <c r="R23" s="76">
        <v>277</v>
      </c>
      <c r="S23" s="105"/>
      <c r="T23" s="76">
        <v>300</v>
      </c>
      <c r="U23" s="36"/>
    </row>
    <row r="24" spans="1:21" x14ac:dyDescent="0.2">
      <c r="A24" s="36"/>
      <c r="B24" s="36"/>
      <c r="C24" s="36"/>
      <c r="D24" s="36"/>
      <c r="E24" s="36"/>
      <c r="F24" s="36"/>
      <c r="G24" s="36"/>
      <c r="H24" s="36"/>
      <c r="I24" s="36"/>
      <c r="J24" s="36"/>
      <c r="K24" s="36"/>
      <c r="L24" s="36"/>
      <c r="M24" s="36"/>
      <c r="N24" s="36"/>
      <c r="O24" s="36"/>
      <c r="P24" s="36"/>
      <c r="Q24" s="36"/>
      <c r="R24" s="36"/>
      <c r="S24" s="105"/>
      <c r="T24" s="36"/>
      <c r="U24" s="36"/>
    </row>
    <row r="25" spans="1:21" x14ac:dyDescent="0.2">
      <c r="A25" s="36"/>
      <c r="B25" s="38" t="s">
        <v>128</v>
      </c>
      <c r="C25" s="36"/>
      <c r="D25" s="36"/>
      <c r="E25" s="36"/>
      <c r="F25" s="36"/>
      <c r="G25" s="36"/>
      <c r="H25" s="36"/>
      <c r="I25" s="36"/>
      <c r="J25" s="36"/>
      <c r="K25" s="36"/>
      <c r="L25" s="36"/>
      <c r="M25" s="36"/>
      <c r="N25" s="36"/>
      <c r="O25" s="36"/>
      <c r="P25" s="36"/>
      <c r="Q25" s="36"/>
      <c r="R25" s="36"/>
      <c r="S25" s="105"/>
      <c r="T25" s="36"/>
      <c r="U25" s="36"/>
    </row>
    <row r="26" spans="1:21" x14ac:dyDescent="0.2">
      <c r="A26" s="36"/>
      <c r="B26" s="168" t="s">
        <v>296</v>
      </c>
      <c r="C26" s="36"/>
      <c r="D26" s="115">
        <v>1872</v>
      </c>
      <c r="E26" s="116"/>
      <c r="F26" s="115">
        <v>1960</v>
      </c>
      <c r="G26" s="116"/>
      <c r="H26" s="115">
        <v>1972</v>
      </c>
      <c r="I26" s="116"/>
      <c r="J26" s="115">
        <v>2059</v>
      </c>
      <c r="K26" s="116"/>
      <c r="L26" s="115">
        <v>2068</v>
      </c>
      <c r="M26" s="116"/>
      <c r="N26" s="115">
        <v>2063</v>
      </c>
      <c r="O26" s="116"/>
      <c r="P26" s="115">
        <v>1920</v>
      </c>
      <c r="Q26" s="116"/>
      <c r="R26" s="115">
        <v>2044</v>
      </c>
      <c r="S26" s="105"/>
      <c r="T26" s="115">
        <v>2060</v>
      </c>
      <c r="U26" s="36"/>
    </row>
    <row r="27" spans="1:21" x14ac:dyDescent="0.2">
      <c r="A27" s="36"/>
      <c r="B27" s="168" t="s">
        <v>129</v>
      </c>
      <c r="C27" s="36"/>
      <c r="D27" s="115">
        <v>1835</v>
      </c>
      <c r="E27" s="116"/>
      <c r="F27" s="115">
        <v>1900</v>
      </c>
      <c r="G27" s="116"/>
      <c r="H27" s="115">
        <v>1976</v>
      </c>
      <c r="I27" s="116"/>
      <c r="J27" s="115">
        <v>2009</v>
      </c>
      <c r="K27" s="116"/>
      <c r="L27" s="115">
        <v>2064</v>
      </c>
      <c r="M27" s="116"/>
      <c r="N27" s="115">
        <v>2102</v>
      </c>
      <c r="O27" s="116"/>
      <c r="P27" s="115">
        <v>2027</v>
      </c>
      <c r="Q27" s="116"/>
      <c r="R27" s="115">
        <v>2052</v>
      </c>
      <c r="S27" s="105"/>
      <c r="T27" s="115">
        <v>1951</v>
      </c>
      <c r="U27" s="36"/>
    </row>
    <row r="28" spans="1:21" x14ac:dyDescent="0.2">
      <c r="A28" s="36"/>
      <c r="B28" s="168" t="s">
        <v>297</v>
      </c>
      <c r="C28" s="36"/>
      <c r="D28" s="115">
        <v>6598</v>
      </c>
      <c r="E28" s="116"/>
      <c r="F28" s="115">
        <v>6744</v>
      </c>
      <c r="G28" s="116"/>
      <c r="H28" s="115">
        <v>6623</v>
      </c>
      <c r="I28" s="116"/>
      <c r="J28" s="115">
        <v>6566</v>
      </c>
      <c r="K28" s="116"/>
      <c r="L28" s="115">
        <v>6773</v>
      </c>
      <c r="M28" s="116"/>
      <c r="N28" s="115">
        <v>6521</v>
      </c>
      <c r="O28" s="116"/>
      <c r="P28" s="115">
        <v>6062</v>
      </c>
      <c r="Q28" s="116"/>
      <c r="R28" s="115">
        <v>6242</v>
      </c>
      <c r="S28" s="105"/>
      <c r="T28" s="115">
        <v>6175</v>
      </c>
      <c r="U28" s="36"/>
    </row>
    <row r="29" spans="1:21" x14ac:dyDescent="0.2">
      <c r="A29" s="36"/>
      <c r="B29" s="168" t="s">
        <v>130</v>
      </c>
      <c r="C29" s="36"/>
      <c r="D29" s="115">
        <v>6680</v>
      </c>
      <c r="E29" s="116"/>
      <c r="F29" s="115">
        <v>6764</v>
      </c>
      <c r="G29" s="116"/>
      <c r="H29" s="115">
        <v>6756</v>
      </c>
      <c r="I29" s="116"/>
      <c r="J29" s="115">
        <v>6526</v>
      </c>
      <c r="K29" s="116"/>
      <c r="L29" s="115">
        <v>6793</v>
      </c>
      <c r="M29" s="116"/>
      <c r="N29" s="115">
        <v>6920</v>
      </c>
      <c r="O29" s="116"/>
      <c r="P29" s="115">
        <v>6399</v>
      </c>
      <c r="Q29" s="116"/>
      <c r="R29" s="115">
        <v>6271</v>
      </c>
      <c r="S29" s="105"/>
      <c r="T29" s="115">
        <v>5988</v>
      </c>
      <c r="U29" s="36"/>
    </row>
    <row r="30" spans="1:21" x14ac:dyDescent="0.2">
      <c r="A30" s="36"/>
      <c r="B30" s="168" t="s">
        <v>298</v>
      </c>
      <c r="C30" s="36"/>
      <c r="D30" s="115">
        <v>1674</v>
      </c>
      <c r="E30" s="116"/>
      <c r="F30" s="115">
        <v>1743</v>
      </c>
      <c r="G30" s="116"/>
      <c r="H30" s="115">
        <v>1698</v>
      </c>
      <c r="I30" s="116"/>
      <c r="J30" s="115">
        <v>1710</v>
      </c>
      <c r="K30" s="116"/>
      <c r="L30" s="115">
        <v>1741</v>
      </c>
      <c r="M30" s="116"/>
      <c r="N30" s="115">
        <v>1736</v>
      </c>
      <c r="O30" s="116"/>
      <c r="P30" s="115">
        <v>1582</v>
      </c>
      <c r="Q30" s="116"/>
      <c r="R30" s="115">
        <v>1663</v>
      </c>
      <c r="S30" s="105"/>
      <c r="T30" s="115">
        <v>1648</v>
      </c>
      <c r="U30" s="36"/>
    </row>
    <row r="31" spans="1:21" x14ac:dyDescent="0.2">
      <c r="A31" s="36"/>
      <c r="B31" s="168" t="s">
        <v>131</v>
      </c>
      <c r="C31" s="36"/>
      <c r="D31" s="115">
        <v>1647</v>
      </c>
      <c r="E31" s="116"/>
      <c r="F31" s="115">
        <v>1698</v>
      </c>
      <c r="G31" s="116"/>
      <c r="H31" s="115">
        <v>1733</v>
      </c>
      <c r="I31" s="116"/>
      <c r="J31" s="115">
        <v>1695</v>
      </c>
      <c r="K31" s="116"/>
      <c r="L31" s="115">
        <v>1726</v>
      </c>
      <c r="M31" s="116"/>
      <c r="N31" s="115">
        <v>1780</v>
      </c>
      <c r="O31" s="116"/>
      <c r="P31" s="115">
        <v>1691</v>
      </c>
      <c r="Q31" s="116"/>
      <c r="R31" s="115">
        <v>1677</v>
      </c>
      <c r="S31" s="105"/>
      <c r="T31" s="115">
        <v>1568</v>
      </c>
      <c r="U31" s="36"/>
    </row>
    <row r="32" spans="1:21" ht="13.5" x14ac:dyDescent="0.2">
      <c r="A32" s="36"/>
      <c r="B32" s="168" t="s">
        <v>299</v>
      </c>
      <c r="C32" s="36"/>
      <c r="D32" s="115">
        <v>365</v>
      </c>
      <c r="E32" s="116"/>
      <c r="F32" s="115">
        <v>376</v>
      </c>
      <c r="G32" s="116"/>
      <c r="H32" s="115">
        <v>361</v>
      </c>
      <c r="I32" s="116"/>
      <c r="J32" s="115">
        <v>357</v>
      </c>
      <c r="K32" s="116"/>
      <c r="L32" s="115">
        <v>348</v>
      </c>
      <c r="M32" s="116"/>
      <c r="N32" s="115">
        <v>342</v>
      </c>
      <c r="O32" s="116"/>
      <c r="P32" s="115">
        <v>346</v>
      </c>
      <c r="Q32" s="116"/>
      <c r="R32" s="115">
        <v>342</v>
      </c>
      <c r="S32" s="105"/>
      <c r="T32" s="115">
        <v>368</v>
      </c>
      <c r="U32" s="36"/>
    </row>
    <row r="33" spans="1:21" x14ac:dyDescent="0.2">
      <c r="A33" s="36"/>
      <c r="B33" s="168" t="s">
        <v>300</v>
      </c>
      <c r="C33" s="36"/>
      <c r="D33" s="115">
        <v>196</v>
      </c>
      <c r="E33" s="116"/>
      <c r="F33" s="115">
        <v>187</v>
      </c>
      <c r="G33" s="116"/>
      <c r="H33" s="115">
        <v>173</v>
      </c>
      <c r="I33" s="116"/>
      <c r="J33" s="115">
        <v>198</v>
      </c>
      <c r="K33" s="116"/>
      <c r="L33" s="115">
        <v>187</v>
      </c>
      <c r="M33" s="116"/>
      <c r="N33" s="115">
        <v>185</v>
      </c>
      <c r="O33" s="116"/>
      <c r="P33" s="115">
        <v>206</v>
      </c>
      <c r="Q33" s="116"/>
      <c r="R33" s="115">
        <v>198</v>
      </c>
      <c r="S33" s="105"/>
      <c r="T33" s="78">
        <v>218</v>
      </c>
      <c r="U33" s="36"/>
    </row>
    <row r="34" spans="1:21" x14ac:dyDescent="0.2">
      <c r="A34" s="36"/>
      <c r="B34" s="168" t="s">
        <v>301</v>
      </c>
      <c r="C34" s="36"/>
      <c r="D34" s="117">
        <v>7.8</v>
      </c>
      <c r="E34" s="118"/>
      <c r="F34" s="117">
        <v>6.22</v>
      </c>
      <c r="G34" s="118"/>
      <c r="H34" s="117">
        <v>6.21</v>
      </c>
      <c r="I34" s="118"/>
      <c r="J34" s="117">
        <v>8.5399999999999991</v>
      </c>
      <c r="K34" s="118"/>
      <c r="L34" s="117">
        <v>10.4</v>
      </c>
      <c r="M34" s="118"/>
      <c r="N34" s="117">
        <v>10.06</v>
      </c>
      <c r="O34" s="118"/>
      <c r="P34" s="117">
        <v>9.93</v>
      </c>
      <c r="Q34" s="118"/>
      <c r="R34" s="117">
        <v>9.49</v>
      </c>
      <c r="S34" s="105"/>
      <c r="T34" s="117">
        <v>10.6</v>
      </c>
      <c r="U34" s="36"/>
    </row>
    <row r="35" spans="1:21" x14ac:dyDescent="0.2">
      <c r="A35" s="36"/>
      <c r="B35" s="168" t="s">
        <v>132</v>
      </c>
      <c r="C35" s="36"/>
      <c r="D35" s="119">
        <v>6.9999999999999999E-4</v>
      </c>
      <c r="E35" s="120"/>
      <c r="F35" s="119">
        <v>8.9999999999999998E-4</v>
      </c>
      <c r="G35" s="120"/>
      <c r="H35" s="119">
        <v>8.9999999999999998E-4</v>
      </c>
      <c r="I35" s="120"/>
      <c r="J35" s="119">
        <v>1E-3</v>
      </c>
      <c r="K35" s="120"/>
      <c r="L35" s="119">
        <v>1.1000000000000001E-3</v>
      </c>
      <c r="M35" s="120"/>
      <c r="N35" s="119">
        <v>1.2999999999999999E-3</v>
      </c>
      <c r="O35" s="120"/>
      <c r="P35" s="119">
        <v>1.2999999999999999E-3</v>
      </c>
      <c r="Q35" s="120"/>
      <c r="R35" s="119">
        <v>1.6000000000000001E-3</v>
      </c>
      <c r="S35" s="105"/>
      <c r="T35" s="119">
        <v>3.5999999999999999E-3</v>
      </c>
      <c r="U35" s="36"/>
    </row>
    <row r="36" spans="1:21" x14ac:dyDescent="0.2">
      <c r="A36" s="36"/>
      <c r="B36" s="36"/>
      <c r="C36" s="36"/>
      <c r="D36" s="120"/>
      <c r="E36" s="120"/>
      <c r="F36" s="120"/>
      <c r="G36" s="120"/>
      <c r="H36" s="120"/>
      <c r="I36" s="120"/>
      <c r="J36" s="120"/>
      <c r="K36" s="120"/>
      <c r="L36" s="120"/>
      <c r="M36" s="120"/>
      <c r="N36" s="120"/>
      <c r="O36" s="120"/>
      <c r="P36" s="120"/>
      <c r="Q36" s="120"/>
      <c r="R36" s="120"/>
      <c r="S36" s="105"/>
      <c r="T36" s="120"/>
      <c r="U36" s="36"/>
    </row>
    <row r="37" spans="1:21" x14ac:dyDescent="0.2">
      <c r="A37" s="36"/>
      <c r="B37" s="38" t="s">
        <v>133</v>
      </c>
      <c r="C37" s="36"/>
      <c r="D37" s="120"/>
      <c r="E37" s="120"/>
      <c r="F37" s="120"/>
      <c r="G37" s="120"/>
      <c r="H37" s="120"/>
      <c r="I37" s="120"/>
      <c r="J37" s="120"/>
      <c r="K37" s="120"/>
      <c r="L37" s="120"/>
      <c r="M37" s="120"/>
      <c r="N37" s="120"/>
      <c r="O37" s="120"/>
      <c r="P37" s="120"/>
      <c r="Q37" s="120"/>
      <c r="R37" s="120"/>
      <c r="S37" s="105"/>
      <c r="T37" s="83"/>
      <c r="U37" s="36"/>
    </row>
    <row r="38" spans="1:21" x14ac:dyDescent="0.2">
      <c r="A38" s="36"/>
      <c r="B38" s="168" t="s">
        <v>317</v>
      </c>
      <c r="C38" s="36"/>
      <c r="D38" s="240">
        <v>1.67</v>
      </c>
      <c r="E38" s="241"/>
      <c r="F38" s="240">
        <v>1.71</v>
      </c>
      <c r="G38" s="241"/>
      <c r="H38" s="240">
        <v>1.62</v>
      </c>
      <c r="I38" s="241"/>
      <c r="J38" s="240">
        <v>1.56</v>
      </c>
      <c r="K38" s="84"/>
      <c r="L38" s="83">
        <v>1.48</v>
      </c>
      <c r="M38" s="83"/>
      <c r="N38" s="83">
        <v>1.57</v>
      </c>
      <c r="O38" s="83"/>
      <c r="P38" s="83">
        <v>1.52</v>
      </c>
      <c r="Q38" s="121"/>
      <c r="R38" s="83">
        <v>1.48</v>
      </c>
      <c r="S38" s="105"/>
      <c r="T38" s="83">
        <v>1.44</v>
      </c>
      <c r="U38" s="36"/>
    </row>
    <row r="39" spans="1:21" x14ac:dyDescent="0.2">
      <c r="A39" s="36"/>
      <c r="B39" s="168" t="s">
        <v>310</v>
      </c>
      <c r="C39" s="36"/>
      <c r="D39" s="117">
        <v>1.66</v>
      </c>
      <c r="E39" s="118"/>
      <c r="F39" s="117">
        <v>1.68</v>
      </c>
      <c r="G39" s="118"/>
      <c r="H39" s="117">
        <v>1.67</v>
      </c>
      <c r="I39" s="118"/>
      <c r="J39" s="117">
        <v>1.58</v>
      </c>
      <c r="K39" s="118"/>
      <c r="L39" s="117">
        <v>1.51</v>
      </c>
      <c r="M39" s="117"/>
      <c r="N39" s="117">
        <v>1.53</v>
      </c>
      <c r="O39" s="117"/>
      <c r="P39" s="117">
        <v>1.55</v>
      </c>
      <c r="Q39" s="36"/>
      <c r="R39" s="117">
        <v>1.52</v>
      </c>
      <c r="S39" s="105"/>
      <c r="T39" s="117">
        <v>1.43</v>
      </c>
      <c r="U39" s="36"/>
    </row>
    <row r="40" spans="1:21" x14ac:dyDescent="0.2">
      <c r="A40" s="36"/>
      <c r="B40" s="168" t="s">
        <v>318</v>
      </c>
      <c r="C40" s="36"/>
      <c r="D40" s="242">
        <v>1.38</v>
      </c>
      <c r="E40" s="243"/>
      <c r="F40" s="242">
        <v>1.37</v>
      </c>
      <c r="G40" s="243"/>
      <c r="H40" s="242">
        <v>1.26</v>
      </c>
      <c r="I40" s="243"/>
      <c r="J40" s="242">
        <v>1.22</v>
      </c>
      <c r="K40" s="118"/>
      <c r="L40" s="117">
        <v>1.07</v>
      </c>
      <c r="M40" s="117"/>
      <c r="N40" s="117">
        <v>1.1100000000000001</v>
      </c>
      <c r="O40" s="117"/>
      <c r="P40" s="117">
        <v>1.1200000000000001</v>
      </c>
      <c r="Q40" s="36"/>
      <c r="R40" s="117">
        <v>1.0900000000000001</v>
      </c>
      <c r="S40" s="105"/>
      <c r="T40" s="117">
        <v>1.1399999999999999</v>
      </c>
      <c r="U40" s="36"/>
    </row>
    <row r="41" spans="1:21" x14ac:dyDescent="0.2">
      <c r="A41" s="36"/>
      <c r="B41" s="168" t="s">
        <v>311</v>
      </c>
      <c r="C41" s="36"/>
      <c r="D41" s="117">
        <v>1.37</v>
      </c>
      <c r="E41" s="118"/>
      <c r="F41" s="117">
        <v>1.37</v>
      </c>
      <c r="G41" s="118"/>
      <c r="H41" s="117">
        <v>1.33</v>
      </c>
      <c r="I41" s="118"/>
      <c r="J41" s="117">
        <v>1.25</v>
      </c>
      <c r="K41" s="118"/>
      <c r="L41" s="117">
        <v>1.1299999999999999</v>
      </c>
      <c r="M41" s="117"/>
      <c r="N41" s="117">
        <v>1.1100000000000001</v>
      </c>
      <c r="O41" s="117"/>
      <c r="P41" s="117">
        <v>1.1100000000000001</v>
      </c>
      <c r="Q41" s="36"/>
      <c r="R41" s="117">
        <v>1.1000000000000001</v>
      </c>
      <c r="S41" s="105"/>
      <c r="T41" s="117">
        <v>1.1000000000000001</v>
      </c>
      <c r="U41" s="36"/>
    </row>
    <row r="42" spans="1:21" x14ac:dyDescent="0.2">
      <c r="A42" s="36"/>
      <c r="B42" s="36"/>
      <c r="C42" s="36"/>
      <c r="D42" s="36"/>
      <c r="E42" s="36"/>
      <c r="F42" s="36"/>
      <c r="G42" s="36"/>
      <c r="H42" s="36"/>
      <c r="I42" s="36"/>
      <c r="J42" s="36"/>
      <c r="K42" s="36"/>
      <c r="L42" s="36"/>
      <c r="M42" s="36"/>
      <c r="N42" s="36"/>
      <c r="O42" s="36"/>
      <c r="P42" s="36"/>
      <c r="Q42" s="36"/>
      <c r="R42" s="36"/>
      <c r="S42" s="105"/>
      <c r="T42" s="36"/>
      <c r="U42" s="36"/>
    </row>
    <row r="43" spans="1:21" s="16" customFormat="1" ht="24" customHeight="1" x14ac:dyDescent="0.2">
      <c r="A43" s="11"/>
      <c r="B43" s="265" t="s">
        <v>319</v>
      </c>
      <c r="C43" s="265"/>
      <c r="D43" s="265"/>
      <c r="E43" s="265"/>
      <c r="F43" s="265"/>
      <c r="G43" s="265"/>
      <c r="H43" s="265"/>
      <c r="I43" s="265"/>
      <c r="J43" s="265"/>
      <c r="K43" s="265"/>
      <c r="L43" s="265"/>
      <c r="M43" s="265"/>
      <c r="N43" s="265"/>
      <c r="O43" s="265"/>
      <c r="P43" s="265"/>
      <c r="Q43" s="265"/>
      <c r="R43" s="265"/>
      <c r="S43" s="265"/>
      <c r="T43" s="265"/>
      <c r="U43" s="11"/>
    </row>
    <row r="44" spans="1:21" s="16" customFormat="1" ht="11.25" x14ac:dyDescent="0.2">
      <c r="A44" s="11"/>
      <c r="B44" s="265" t="s">
        <v>259</v>
      </c>
      <c r="C44" s="265"/>
      <c r="D44" s="265"/>
      <c r="E44" s="265"/>
      <c r="F44" s="265"/>
      <c r="G44" s="265"/>
      <c r="H44" s="265"/>
      <c r="I44" s="265"/>
      <c r="J44" s="265"/>
      <c r="K44" s="265"/>
      <c r="L44" s="265"/>
      <c r="M44" s="265"/>
      <c r="N44" s="265"/>
      <c r="O44" s="265"/>
      <c r="P44" s="265"/>
      <c r="Q44" s="265"/>
      <c r="R44" s="265"/>
      <c r="S44" s="265"/>
      <c r="T44" s="265"/>
      <c r="U44" s="11"/>
    </row>
    <row r="45" spans="1:21" s="16" customFormat="1" ht="11.25" x14ac:dyDescent="0.2">
      <c r="A45" s="11"/>
      <c r="B45" s="265" t="s">
        <v>260</v>
      </c>
      <c r="C45" s="265"/>
      <c r="D45" s="265"/>
      <c r="E45" s="265"/>
      <c r="F45" s="265"/>
      <c r="G45" s="265"/>
      <c r="H45" s="265"/>
      <c r="I45" s="265"/>
      <c r="J45" s="265"/>
      <c r="K45" s="265"/>
      <c r="L45" s="265"/>
      <c r="M45" s="265"/>
      <c r="N45" s="265"/>
      <c r="O45" s="265"/>
      <c r="P45" s="265"/>
      <c r="Q45" s="265"/>
      <c r="R45" s="265"/>
      <c r="S45" s="265"/>
      <c r="T45" s="265"/>
      <c r="U45" s="11"/>
    </row>
    <row r="46" spans="1:21" s="16" customFormat="1" ht="24" customHeight="1" x14ac:dyDescent="0.2">
      <c r="A46" s="11"/>
      <c r="B46" s="265" t="s">
        <v>304</v>
      </c>
      <c r="C46" s="265"/>
      <c r="D46" s="265"/>
      <c r="E46" s="265"/>
      <c r="F46" s="265"/>
      <c r="G46" s="265"/>
      <c r="H46" s="265"/>
      <c r="I46" s="265"/>
      <c r="J46" s="265"/>
      <c r="K46" s="265"/>
      <c r="L46" s="265"/>
      <c r="M46" s="265"/>
      <c r="N46" s="265"/>
      <c r="O46" s="265"/>
      <c r="P46" s="265"/>
      <c r="Q46" s="265"/>
      <c r="R46" s="265"/>
      <c r="S46" s="265"/>
      <c r="T46" s="265"/>
      <c r="U46" s="11"/>
    </row>
    <row r="47" spans="1:21" s="16" customFormat="1" ht="32.25" customHeight="1" x14ac:dyDescent="0.2">
      <c r="A47" s="11"/>
      <c r="B47" s="265" t="s">
        <v>325</v>
      </c>
      <c r="C47" s="265"/>
      <c r="D47" s="265"/>
      <c r="E47" s="265"/>
      <c r="F47" s="265"/>
      <c r="G47" s="265"/>
      <c r="H47" s="265"/>
      <c r="I47" s="265"/>
      <c r="J47" s="265"/>
      <c r="K47" s="265"/>
      <c r="L47" s="265"/>
      <c r="M47" s="265"/>
      <c r="N47" s="265"/>
      <c r="O47" s="265"/>
      <c r="P47" s="265"/>
      <c r="Q47" s="265"/>
      <c r="R47" s="265"/>
      <c r="S47" s="265"/>
      <c r="T47" s="265"/>
      <c r="U47" s="11"/>
    </row>
    <row r="48" spans="1:21" s="16" customFormat="1" ht="11.25" x14ac:dyDescent="0.2">
      <c r="A48" s="11"/>
      <c r="B48" s="265" t="s">
        <v>261</v>
      </c>
      <c r="C48" s="265"/>
      <c r="D48" s="265"/>
      <c r="E48" s="265"/>
      <c r="F48" s="265"/>
      <c r="G48" s="265"/>
      <c r="H48" s="265"/>
      <c r="I48" s="265"/>
      <c r="J48" s="265"/>
      <c r="K48" s="265"/>
      <c r="L48" s="265"/>
      <c r="M48" s="265"/>
      <c r="N48" s="265"/>
      <c r="O48" s="265"/>
      <c r="P48" s="265"/>
      <c r="Q48" s="265"/>
      <c r="R48" s="265"/>
      <c r="S48" s="265"/>
      <c r="T48" s="265"/>
      <c r="U48" s="11"/>
    </row>
    <row r="49" spans="1:21" s="16" customFormat="1" ht="11.25" x14ac:dyDescent="0.2">
      <c r="A49" s="11"/>
      <c r="B49" s="265" t="s">
        <v>262</v>
      </c>
      <c r="C49" s="265"/>
      <c r="D49" s="265"/>
      <c r="E49" s="265"/>
      <c r="F49" s="265"/>
      <c r="G49" s="265"/>
      <c r="H49" s="265"/>
      <c r="I49" s="265"/>
      <c r="J49" s="265"/>
      <c r="K49" s="265"/>
      <c r="L49" s="265"/>
      <c r="M49" s="265"/>
      <c r="N49" s="265"/>
      <c r="O49" s="265"/>
      <c r="P49" s="265"/>
      <c r="Q49" s="265"/>
      <c r="R49" s="265"/>
      <c r="S49" s="265"/>
      <c r="T49" s="265"/>
      <c r="U49" s="11"/>
    </row>
    <row r="50" spans="1:21" s="16" customFormat="1" ht="11.25" x14ac:dyDescent="0.2">
      <c r="A50" s="11"/>
      <c r="B50" s="265" t="s">
        <v>263</v>
      </c>
      <c r="C50" s="265"/>
      <c r="D50" s="265"/>
      <c r="E50" s="265"/>
      <c r="F50" s="265"/>
      <c r="G50" s="265"/>
      <c r="H50" s="265"/>
      <c r="I50" s="265"/>
      <c r="J50" s="265"/>
      <c r="K50" s="265"/>
      <c r="L50" s="265"/>
      <c r="M50" s="265"/>
      <c r="N50" s="265"/>
      <c r="O50" s="265"/>
      <c r="P50" s="265"/>
      <c r="Q50" s="265"/>
      <c r="R50" s="265"/>
      <c r="S50" s="265"/>
      <c r="T50" s="265"/>
      <c r="U50" s="11"/>
    </row>
    <row r="51" spans="1:21" ht="18.75" customHeight="1" x14ac:dyDescent="0.2">
      <c r="A51" s="36"/>
      <c r="B51" s="36"/>
      <c r="C51" s="36"/>
      <c r="D51" s="36"/>
      <c r="E51" s="36"/>
      <c r="F51" s="36"/>
      <c r="G51" s="36"/>
      <c r="H51" s="36"/>
      <c r="I51" s="36"/>
      <c r="J51" s="36"/>
      <c r="K51" s="36"/>
      <c r="L51" s="36"/>
      <c r="M51" s="36"/>
      <c r="N51" s="36"/>
      <c r="O51" s="36"/>
      <c r="P51" s="36"/>
      <c r="Q51" s="36"/>
      <c r="R51" s="36"/>
      <c r="S51" s="105"/>
      <c r="T51" s="36"/>
      <c r="U51" s="36"/>
    </row>
    <row r="52" spans="1:21" ht="18.75" customHeight="1" x14ac:dyDescent="0.2">
      <c r="A52" s="36"/>
      <c r="B52" s="36"/>
      <c r="C52" s="36"/>
      <c r="D52" s="36"/>
      <c r="E52" s="36"/>
      <c r="F52" s="36"/>
      <c r="G52" s="36"/>
      <c r="H52" s="36"/>
      <c r="I52" s="36"/>
      <c r="J52" s="36"/>
      <c r="K52" s="36"/>
      <c r="L52" s="36"/>
      <c r="M52" s="36"/>
      <c r="N52" s="36"/>
      <c r="O52" s="36"/>
      <c r="P52" s="36"/>
      <c r="Q52" s="36"/>
      <c r="R52" s="36"/>
      <c r="S52" s="105"/>
      <c r="T52" s="36"/>
      <c r="U52" s="36"/>
    </row>
    <row r="53" spans="1:21" ht="18.75" customHeight="1" x14ac:dyDescent="0.2">
      <c r="A53" s="36"/>
      <c r="B53" s="36"/>
      <c r="C53" s="36"/>
      <c r="D53" s="36"/>
      <c r="E53" s="36"/>
      <c r="F53" s="36"/>
      <c r="G53" s="36"/>
      <c r="H53" s="36"/>
      <c r="I53" s="36"/>
      <c r="J53" s="36"/>
      <c r="K53" s="36"/>
      <c r="L53" s="36"/>
      <c r="M53" s="36"/>
      <c r="N53" s="36"/>
      <c r="O53" s="36"/>
      <c r="P53" s="36"/>
      <c r="Q53" s="36"/>
      <c r="R53" s="36"/>
      <c r="S53" s="105"/>
      <c r="T53" s="36"/>
      <c r="U53" s="36"/>
    </row>
    <row r="54" spans="1:21" ht="18.75" customHeight="1" x14ac:dyDescent="0.2">
      <c r="A54" s="36"/>
      <c r="B54" s="36"/>
      <c r="C54" s="36"/>
      <c r="D54" s="36"/>
      <c r="E54" s="36"/>
      <c r="F54" s="36"/>
      <c r="G54" s="36"/>
      <c r="H54" s="36"/>
      <c r="I54" s="36"/>
      <c r="J54" s="36"/>
      <c r="K54" s="36"/>
      <c r="L54" s="36"/>
      <c r="M54" s="36"/>
      <c r="N54" s="36"/>
      <c r="O54" s="36"/>
      <c r="P54" s="36"/>
      <c r="Q54" s="36"/>
      <c r="R54" s="36"/>
      <c r="S54" s="105"/>
      <c r="T54" s="36"/>
      <c r="U54" s="36"/>
    </row>
    <row r="55" spans="1:21" ht="18.75" customHeight="1" x14ac:dyDescent="0.2">
      <c r="A55" s="36"/>
      <c r="B55" s="36"/>
      <c r="C55" s="36"/>
      <c r="D55" s="36"/>
      <c r="E55" s="36"/>
      <c r="F55" s="36"/>
      <c r="G55" s="36"/>
      <c r="H55" s="36"/>
      <c r="I55" s="36"/>
      <c r="J55" s="36"/>
      <c r="K55" s="36"/>
      <c r="L55" s="36"/>
      <c r="M55" s="36"/>
      <c r="N55" s="36"/>
      <c r="O55" s="36"/>
      <c r="P55" s="36"/>
      <c r="Q55" s="36"/>
      <c r="R55" s="36"/>
      <c r="S55" s="105"/>
      <c r="T55" s="36"/>
      <c r="U55" s="36"/>
    </row>
    <row r="56" spans="1:21" ht="18.75" customHeight="1" x14ac:dyDescent="0.2">
      <c r="A56" s="36"/>
      <c r="B56" s="36"/>
      <c r="C56" s="36"/>
      <c r="D56" s="36"/>
      <c r="E56" s="36"/>
      <c r="F56" s="36"/>
      <c r="G56" s="36"/>
      <c r="H56" s="36"/>
      <c r="I56" s="36"/>
      <c r="J56" s="36"/>
      <c r="K56" s="36"/>
      <c r="L56" s="36"/>
      <c r="M56" s="36"/>
      <c r="N56" s="36"/>
      <c r="O56" s="36"/>
      <c r="P56" s="36"/>
      <c r="Q56" s="36"/>
      <c r="R56" s="36"/>
      <c r="S56" s="105"/>
      <c r="T56" s="36"/>
      <c r="U56" s="36"/>
    </row>
    <row r="57" spans="1:21" ht="18.75" customHeight="1" x14ac:dyDescent="0.2">
      <c r="A57" s="36"/>
      <c r="B57" s="36"/>
      <c r="C57" s="36"/>
      <c r="D57" s="36"/>
      <c r="E57" s="36"/>
      <c r="F57" s="36"/>
      <c r="G57" s="36"/>
      <c r="H57" s="36"/>
      <c r="I57" s="36"/>
      <c r="J57" s="36"/>
      <c r="K57" s="36"/>
      <c r="L57" s="36"/>
      <c r="M57" s="36"/>
      <c r="N57" s="36"/>
      <c r="O57" s="36"/>
      <c r="P57" s="36"/>
      <c r="Q57" s="36"/>
      <c r="R57" s="36"/>
      <c r="S57" s="105"/>
      <c r="T57" s="36"/>
      <c r="U57" s="36"/>
    </row>
    <row r="58" spans="1:21" ht="18.75" customHeight="1" x14ac:dyDescent="0.2">
      <c r="A58" s="36"/>
      <c r="B58" s="36"/>
      <c r="C58" s="36"/>
      <c r="D58" s="36"/>
      <c r="E58" s="36"/>
      <c r="F58" s="36"/>
      <c r="G58" s="36"/>
      <c r="H58" s="36"/>
      <c r="I58" s="36"/>
      <c r="J58" s="36"/>
      <c r="K58" s="36"/>
      <c r="L58" s="36"/>
      <c r="M58" s="36"/>
      <c r="N58" s="36"/>
      <c r="O58" s="36"/>
      <c r="P58" s="36"/>
      <c r="Q58" s="36"/>
      <c r="R58" s="36"/>
      <c r="S58" s="105"/>
      <c r="T58" s="36"/>
      <c r="U58" s="36"/>
    </row>
    <row r="59" spans="1:21" ht="18.75" customHeight="1" x14ac:dyDescent="0.2">
      <c r="A59" s="36"/>
      <c r="B59" s="36"/>
      <c r="C59" s="36"/>
      <c r="D59" s="36"/>
      <c r="E59" s="36"/>
      <c r="F59" s="36"/>
      <c r="G59" s="36"/>
      <c r="H59" s="36"/>
      <c r="I59" s="36"/>
      <c r="J59" s="36"/>
      <c r="K59" s="36"/>
      <c r="L59" s="36"/>
      <c r="M59" s="36"/>
      <c r="N59" s="36"/>
      <c r="O59" s="36"/>
      <c r="P59" s="36"/>
      <c r="Q59" s="36"/>
      <c r="R59" s="36"/>
      <c r="S59" s="105"/>
      <c r="T59" s="36"/>
      <c r="U59" s="36"/>
    </row>
    <row r="60" spans="1:21" ht="18.75" customHeight="1" x14ac:dyDescent="0.2">
      <c r="A60" s="36"/>
      <c r="B60" s="36"/>
      <c r="C60" s="36"/>
      <c r="D60" s="36"/>
      <c r="E60" s="36"/>
      <c r="F60" s="36"/>
      <c r="G60" s="36"/>
      <c r="H60" s="36"/>
      <c r="I60" s="36"/>
      <c r="J60" s="36"/>
      <c r="K60" s="36"/>
      <c r="L60" s="36"/>
      <c r="M60" s="36"/>
      <c r="N60" s="36"/>
      <c r="O60" s="36"/>
      <c r="P60" s="36"/>
      <c r="Q60" s="36"/>
      <c r="R60" s="36"/>
      <c r="S60" s="105"/>
      <c r="T60" s="36"/>
      <c r="U60" s="36"/>
    </row>
    <row r="61" spans="1:21" ht="18.75" customHeight="1" x14ac:dyDescent="0.2">
      <c r="A61" s="36"/>
      <c r="B61" s="36"/>
      <c r="C61" s="36"/>
      <c r="D61" s="36"/>
      <c r="E61" s="36"/>
      <c r="F61" s="36"/>
      <c r="G61" s="36"/>
      <c r="H61" s="36"/>
      <c r="I61" s="36"/>
      <c r="J61" s="36"/>
      <c r="K61" s="36"/>
      <c r="L61" s="36"/>
      <c r="M61" s="36"/>
      <c r="N61" s="36"/>
      <c r="O61" s="36"/>
      <c r="P61" s="36"/>
      <c r="Q61" s="36"/>
      <c r="R61" s="36"/>
      <c r="S61" s="105"/>
      <c r="T61" s="36"/>
      <c r="U61" s="36"/>
    </row>
    <row r="62" spans="1:21" ht="18.75" customHeight="1" x14ac:dyDescent="0.2">
      <c r="A62" s="36"/>
      <c r="B62" s="36"/>
      <c r="C62" s="36"/>
      <c r="D62" s="36"/>
      <c r="E62" s="36"/>
      <c r="F62" s="36"/>
      <c r="G62" s="36"/>
      <c r="H62" s="36"/>
      <c r="I62" s="36"/>
      <c r="J62" s="36"/>
      <c r="K62" s="36"/>
      <c r="L62" s="36"/>
      <c r="M62" s="36"/>
      <c r="N62" s="36"/>
      <c r="O62" s="36"/>
      <c r="P62" s="36"/>
      <c r="Q62" s="36"/>
      <c r="R62" s="36"/>
      <c r="S62" s="105"/>
      <c r="T62" s="36"/>
      <c r="U62" s="36"/>
    </row>
    <row r="63" spans="1:21" ht="18.75" customHeight="1" x14ac:dyDescent="0.2">
      <c r="A63" s="36"/>
      <c r="B63" s="36"/>
      <c r="C63" s="36"/>
      <c r="D63" s="36"/>
      <c r="E63" s="36"/>
      <c r="F63" s="36"/>
      <c r="G63" s="36"/>
      <c r="H63" s="36"/>
      <c r="I63" s="36"/>
      <c r="J63" s="36"/>
      <c r="K63" s="36"/>
      <c r="L63" s="36"/>
      <c r="M63" s="36"/>
      <c r="N63" s="36"/>
      <c r="O63" s="36"/>
      <c r="P63" s="36"/>
      <c r="Q63" s="36"/>
      <c r="R63" s="36"/>
      <c r="S63" s="105"/>
      <c r="T63" s="36"/>
      <c r="U63" s="36"/>
    </row>
    <row r="64" spans="1:21" ht="18.75" customHeight="1" x14ac:dyDescent="0.2">
      <c r="A64" s="36"/>
      <c r="B64" s="36"/>
      <c r="C64" s="36"/>
      <c r="D64" s="36"/>
      <c r="E64" s="36"/>
      <c r="F64" s="36"/>
      <c r="G64" s="36"/>
      <c r="H64" s="36"/>
      <c r="I64" s="36"/>
      <c r="J64" s="36"/>
      <c r="K64" s="36"/>
      <c r="L64" s="36"/>
      <c r="M64" s="36"/>
      <c r="N64" s="36"/>
      <c r="O64" s="36"/>
      <c r="P64" s="36"/>
      <c r="Q64" s="36"/>
      <c r="R64" s="36"/>
      <c r="S64" s="105"/>
      <c r="T64" s="36"/>
      <c r="U64" s="36"/>
    </row>
    <row r="65" spans="1:21" ht="18.75" customHeight="1" x14ac:dyDescent="0.2">
      <c r="A65" s="36"/>
      <c r="B65" s="36"/>
      <c r="C65" s="36"/>
      <c r="D65" s="36"/>
      <c r="E65" s="36"/>
      <c r="F65" s="36"/>
      <c r="G65" s="36"/>
      <c r="H65" s="36"/>
      <c r="I65" s="36"/>
      <c r="J65" s="36"/>
      <c r="K65" s="36"/>
      <c r="L65" s="36"/>
      <c r="M65" s="36"/>
      <c r="N65" s="36"/>
      <c r="O65" s="36"/>
      <c r="P65" s="36"/>
      <c r="Q65" s="36"/>
      <c r="R65" s="36"/>
      <c r="S65" s="105"/>
      <c r="T65" s="36"/>
      <c r="U65" s="36"/>
    </row>
    <row r="66" spans="1:21" ht="18.75" customHeight="1" x14ac:dyDescent="0.2">
      <c r="A66" s="36"/>
      <c r="B66" s="36"/>
      <c r="C66" s="36"/>
      <c r="D66" s="36"/>
      <c r="E66" s="36"/>
      <c r="F66" s="36"/>
      <c r="G66" s="36"/>
      <c r="H66" s="36"/>
      <c r="I66" s="36"/>
      <c r="J66" s="36"/>
      <c r="K66" s="36"/>
      <c r="L66" s="36"/>
      <c r="M66" s="36"/>
      <c r="N66" s="36"/>
      <c r="O66" s="36"/>
      <c r="P66" s="36"/>
      <c r="Q66" s="36"/>
      <c r="R66" s="36"/>
      <c r="S66" s="105"/>
      <c r="T66" s="36"/>
      <c r="U66" s="36"/>
    </row>
    <row r="67" spans="1:21" ht="18.75" customHeight="1" x14ac:dyDescent="0.2">
      <c r="A67" s="36"/>
      <c r="B67" s="36"/>
      <c r="C67" s="36"/>
      <c r="D67" s="36"/>
      <c r="E67" s="36"/>
      <c r="F67" s="36"/>
      <c r="G67" s="36"/>
      <c r="H67" s="36"/>
      <c r="I67" s="36"/>
      <c r="J67" s="36"/>
      <c r="K67" s="36"/>
      <c r="L67" s="36"/>
      <c r="M67" s="36"/>
      <c r="N67" s="36"/>
      <c r="O67" s="36"/>
      <c r="P67" s="36"/>
      <c r="Q67" s="36"/>
      <c r="R67" s="36"/>
      <c r="S67" s="105"/>
      <c r="T67" s="36"/>
      <c r="U67" s="36"/>
    </row>
    <row r="68" spans="1:21" ht="18.75" customHeight="1" x14ac:dyDescent="0.2">
      <c r="A68" s="36"/>
      <c r="B68" s="36"/>
      <c r="C68" s="36"/>
      <c r="D68" s="36"/>
      <c r="E68" s="36"/>
      <c r="F68" s="36"/>
      <c r="G68" s="36"/>
      <c r="H68" s="36"/>
      <c r="I68" s="36"/>
      <c r="J68" s="36"/>
      <c r="K68" s="36"/>
      <c r="L68" s="36"/>
      <c r="M68" s="36"/>
      <c r="N68" s="36"/>
      <c r="O68" s="36"/>
      <c r="P68" s="36"/>
      <c r="Q68" s="36"/>
      <c r="R68" s="36"/>
      <c r="S68" s="105"/>
      <c r="T68" s="36"/>
      <c r="U68" s="36"/>
    </row>
    <row r="69" spans="1:21" ht="18.75" customHeight="1" x14ac:dyDescent="0.2">
      <c r="A69" s="36"/>
      <c r="B69" s="36"/>
      <c r="C69" s="36"/>
      <c r="D69" s="36"/>
      <c r="E69" s="36"/>
      <c r="F69" s="36"/>
      <c r="G69" s="36"/>
      <c r="H69" s="36"/>
      <c r="I69" s="36"/>
      <c r="J69" s="36"/>
      <c r="K69" s="36"/>
      <c r="L69" s="36"/>
      <c r="M69" s="36"/>
      <c r="N69" s="36"/>
      <c r="O69" s="36"/>
      <c r="P69" s="36"/>
      <c r="Q69" s="36"/>
      <c r="R69" s="36"/>
      <c r="S69" s="105"/>
      <c r="T69" s="36"/>
      <c r="U69" s="36"/>
    </row>
    <row r="70" spans="1:21" ht="18.75" customHeight="1" x14ac:dyDescent="0.2">
      <c r="A70" s="36"/>
      <c r="B70" s="36"/>
      <c r="C70" s="36"/>
      <c r="D70" s="36"/>
      <c r="E70" s="36"/>
      <c r="F70" s="36"/>
      <c r="G70" s="36"/>
      <c r="H70" s="36"/>
      <c r="I70" s="36"/>
      <c r="J70" s="36"/>
      <c r="K70" s="36"/>
      <c r="L70" s="36"/>
      <c r="M70" s="36"/>
      <c r="N70" s="36"/>
      <c r="O70" s="36"/>
      <c r="P70" s="36"/>
      <c r="Q70" s="36"/>
      <c r="R70" s="36"/>
      <c r="S70" s="105"/>
      <c r="T70" s="36"/>
      <c r="U70" s="36"/>
    </row>
    <row r="71" spans="1:21" ht="18.75" customHeight="1" x14ac:dyDescent="0.2">
      <c r="A71" s="36"/>
      <c r="B71" s="36"/>
      <c r="C71" s="36"/>
      <c r="D71" s="36"/>
      <c r="E71" s="36"/>
      <c r="F71" s="36"/>
      <c r="G71" s="36"/>
      <c r="H71" s="36"/>
      <c r="I71" s="36"/>
      <c r="J71" s="36"/>
      <c r="K71" s="36"/>
      <c r="L71" s="36"/>
      <c r="M71" s="36"/>
      <c r="N71" s="36"/>
      <c r="O71" s="36"/>
      <c r="P71" s="36"/>
      <c r="Q71" s="36"/>
      <c r="R71" s="36"/>
      <c r="S71" s="105"/>
      <c r="T71" s="36"/>
      <c r="U71" s="36"/>
    </row>
    <row r="72" spans="1:21" ht="18.75" customHeight="1" x14ac:dyDescent="0.2">
      <c r="A72" s="36"/>
      <c r="B72" s="36"/>
      <c r="C72" s="36"/>
      <c r="D72" s="36"/>
      <c r="E72" s="36"/>
      <c r="F72" s="36"/>
      <c r="G72" s="36"/>
      <c r="H72" s="36"/>
      <c r="I72" s="36"/>
      <c r="J72" s="36"/>
      <c r="K72" s="36"/>
      <c r="L72" s="36"/>
      <c r="M72" s="36"/>
      <c r="N72" s="36"/>
      <c r="O72" s="36"/>
      <c r="P72" s="36"/>
      <c r="Q72" s="36"/>
      <c r="R72" s="36"/>
      <c r="S72" s="105"/>
      <c r="T72" s="36"/>
      <c r="U72" s="36"/>
    </row>
    <row r="73" spans="1:21" ht="18.75" customHeight="1" x14ac:dyDescent="0.2">
      <c r="A73" s="36"/>
      <c r="B73" s="36"/>
      <c r="C73" s="36"/>
      <c r="D73" s="36"/>
      <c r="E73" s="36"/>
      <c r="F73" s="36"/>
      <c r="G73" s="36"/>
      <c r="H73" s="36"/>
      <c r="I73" s="36"/>
      <c r="J73" s="36"/>
      <c r="K73" s="36"/>
      <c r="L73" s="36"/>
      <c r="M73" s="36"/>
      <c r="N73" s="36"/>
      <c r="O73" s="36"/>
      <c r="P73" s="36"/>
      <c r="Q73" s="36"/>
      <c r="R73" s="36"/>
      <c r="S73" s="105"/>
      <c r="T73" s="36"/>
      <c r="U73" s="36"/>
    </row>
    <row r="74" spans="1:21" ht="18.75" customHeight="1" x14ac:dyDescent="0.2">
      <c r="A74" s="36"/>
      <c r="B74" s="36"/>
      <c r="C74" s="36"/>
      <c r="D74" s="36"/>
      <c r="E74" s="36"/>
      <c r="F74" s="36"/>
      <c r="G74" s="36"/>
      <c r="H74" s="36"/>
      <c r="I74" s="36"/>
      <c r="J74" s="36"/>
      <c r="K74" s="36"/>
      <c r="L74" s="36"/>
      <c r="M74" s="36"/>
      <c r="N74" s="36"/>
      <c r="O74" s="36"/>
      <c r="P74" s="36"/>
      <c r="Q74" s="36"/>
      <c r="R74" s="36"/>
      <c r="S74" s="105"/>
      <c r="T74" s="36"/>
      <c r="U74" s="36"/>
    </row>
    <row r="75" spans="1:21" ht="18.75" customHeight="1" x14ac:dyDescent="0.2">
      <c r="A75" s="36"/>
      <c r="B75" s="36"/>
      <c r="C75" s="36"/>
      <c r="D75" s="36"/>
      <c r="E75" s="36"/>
      <c r="F75" s="36"/>
      <c r="G75" s="36"/>
      <c r="H75" s="36"/>
      <c r="I75" s="36"/>
      <c r="J75" s="36"/>
      <c r="K75" s="36"/>
      <c r="L75" s="36"/>
      <c r="M75" s="36"/>
      <c r="N75" s="36"/>
      <c r="O75" s="36"/>
      <c r="P75" s="36"/>
      <c r="Q75" s="36"/>
      <c r="R75" s="36"/>
      <c r="S75" s="105"/>
      <c r="T75" s="36"/>
      <c r="U75" s="36"/>
    </row>
    <row r="76" spans="1:21" ht="18.75" customHeight="1" x14ac:dyDescent="0.2">
      <c r="A76" s="36"/>
      <c r="B76" s="36"/>
      <c r="C76" s="36"/>
      <c r="D76" s="36"/>
      <c r="E76" s="36"/>
      <c r="F76" s="36"/>
      <c r="G76" s="36"/>
      <c r="H76" s="36"/>
      <c r="I76" s="36"/>
      <c r="J76" s="36"/>
      <c r="K76" s="36"/>
      <c r="L76" s="36"/>
      <c r="M76" s="36"/>
      <c r="N76" s="36"/>
      <c r="O76" s="36"/>
      <c r="P76" s="36"/>
      <c r="Q76" s="36"/>
      <c r="R76" s="36"/>
      <c r="S76" s="105"/>
      <c r="T76" s="36"/>
      <c r="U76" s="36"/>
    </row>
    <row r="77" spans="1:21" ht="18.75" customHeight="1" x14ac:dyDescent="0.2">
      <c r="A77" s="36"/>
      <c r="B77" s="36"/>
      <c r="C77" s="36"/>
      <c r="D77" s="36"/>
      <c r="E77" s="36"/>
      <c r="F77" s="36"/>
      <c r="G77" s="36"/>
      <c r="H77" s="36"/>
      <c r="I77" s="36"/>
      <c r="J77" s="36"/>
      <c r="K77" s="36"/>
      <c r="L77" s="36"/>
      <c r="M77" s="36"/>
      <c r="N77" s="36"/>
      <c r="O77" s="36"/>
      <c r="P77" s="36"/>
      <c r="Q77" s="36"/>
      <c r="R77" s="36"/>
      <c r="S77" s="105"/>
      <c r="T77" s="36"/>
      <c r="U77" s="36"/>
    </row>
    <row r="78" spans="1:21" ht="18.75" customHeight="1" x14ac:dyDescent="0.2">
      <c r="A78" s="36"/>
      <c r="B78" s="36"/>
      <c r="C78" s="36"/>
      <c r="D78" s="36"/>
      <c r="E78" s="36"/>
      <c r="F78" s="36"/>
      <c r="G78" s="36"/>
      <c r="H78" s="36"/>
      <c r="I78" s="36"/>
      <c r="J78" s="36"/>
      <c r="K78" s="36"/>
      <c r="L78" s="36"/>
      <c r="M78" s="36"/>
      <c r="N78" s="36"/>
      <c r="O78" s="36"/>
      <c r="P78" s="36"/>
      <c r="Q78" s="36"/>
      <c r="R78" s="36"/>
      <c r="S78" s="105"/>
      <c r="T78" s="36"/>
      <c r="U78" s="36"/>
    </row>
    <row r="79" spans="1:21" ht="18.75" customHeight="1" x14ac:dyDescent="0.2">
      <c r="A79" s="36"/>
      <c r="B79" s="36"/>
      <c r="C79" s="36"/>
      <c r="D79" s="36"/>
      <c r="E79" s="36"/>
      <c r="F79" s="36"/>
      <c r="G79" s="36"/>
      <c r="H79" s="36"/>
      <c r="I79" s="36"/>
      <c r="J79" s="36"/>
      <c r="K79" s="36"/>
      <c r="L79" s="36"/>
      <c r="M79" s="36"/>
      <c r="N79" s="36"/>
      <c r="O79" s="36"/>
      <c r="P79" s="36"/>
      <c r="Q79" s="36"/>
      <c r="R79" s="36"/>
      <c r="S79" s="105"/>
      <c r="T79" s="36"/>
      <c r="U79" s="36"/>
    </row>
    <row r="80" spans="1:21" ht="18.75" customHeight="1" x14ac:dyDescent="0.2">
      <c r="A80" s="36"/>
      <c r="B80" s="36"/>
      <c r="C80" s="36"/>
      <c r="D80" s="36"/>
      <c r="E80" s="36"/>
      <c r="F80" s="36"/>
      <c r="G80" s="36"/>
      <c r="H80" s="36"/>
      <c r="I80" s="36"/>
      <c r="J80" s="36"/>
      <c r="K80" s="36"/>
      <c r="L80" s="36"/>
      <c r="M80" s="36"/>
      <c r="N80" s="36"/>
      <c r="O80" s="36"/>
      <c r="P80" s="36"/>
      <c r="Q80" s="36"/>
      <c r="R80" s="36"/>
      <c r="S80" s="105"/>
      <c r="T80" s="36"/>
      <c r="U80" s="36"/>
    </row>
    <row r="81" spans="1:21" ht="18.75" customHeight="1" x14ac:dyDescent="0.2">
      <c r="A81" s="36"/>
      <c r="B81" s="36"/>
      <c r="C81" s="36"/>
      <c r="D81" s="36"/>
      <c r="E81" s="36"/>
      <c r="F81" s="36"/>
      <c r="G81" s="36"/>
      <c r="H81" s="36"/>
      <c r="I81" s="36"/>
      <c r="J81" s="36"/>
      <c r="K81" s="36"/>
      <c r="L81" s="36"/>
      <c r="M81" s="36"/>
      <c r="N81" s="36"/>
      <c r="O81" s="36"/>
      <c r="P81" s="36"/>
      <c r="Q81" s="36"/>
      <c r="R81" s="36"/>
      <c r="S81" s="105"/>
      <c r="T81" s="36"/>
      <c r="U81" s="36"/>
    </row>
    <row r="82" spans="1:21" ht="18.75" customHeight="1" x14ac:dyDescent="0.2">
      <c r="A82" s="36"/>
      <c r="B82" s="36"/>
      <c r="C82" s="36"/>
      <c r="D82" s="36"/>
      <c r="E82" s="36"/>
      <c r="F82" s="36"/>
      <c r="G82" s="36"/>
      <c r="H82" s="36"/>
      <c r="I82" s="36"/>
      <c r="J82" s="36"/>
      <c r="K82" s="36"/>
      <c r="L82" s="36"/>
      <c r="M82" s="36"/>
      <c r="N82" s="36"/>
      <c r="O82" s="36"/>
      <c r="P82" s="36"/>
      <c r="Q82" s="36"/>
      <c r="R82" s="36"/>
      <c r="S82" s="105"/>
      <c r="T82" s="36"/>
      <c r="U82" s="36"/>
    </row>
    <row r="83" spans="1:21" ht="18.75" customHeight="1" x14ac:dyDescent="0.2">
      <c r="A83" s="36"/>
      <c r="B83" s="36"/>
      <c r="C83" s="36"/>
      <c r="D83" s="36"/>
      <c r="E83" s="36"/>
      <c r="F83" s="36"/>
      <c r="G83" s="36"/>
      <c r="H83" s="36"/>
      <c r="I83" s="36"/>
      <c r="J83" s="36"/>
      <c r="K83" s="36"/>
      <c r="L83" s="36"/>
      <c r="M83" s="36"/>
      <c r="N83" s="36"/>
      <c r="O83" s="36"/>
      <c r="P83" s="36"/>
      <c r="Q83" s="36"/>
      <c r="R83" s="36"/>
      <c r="S83" s="105"/>
      <c r="T83" s="36"/>
      <c r="U83" s="36"/>
    </row>
    <row r="84" spans="1:21" ht="18.75" customHeight="1" x14ac:dyDescent="0.2">
      <c r="A84" s="36"/>
      <c r="B84" s="36"/>
      <c r="C84" s="36"/>
      <c r="D84" s="36"/>
      <c r="E84" s="36"/>
      <c r="F84" s="36"/>
      <c r="G84" s="36"/>
      <c r="H84" s="36"/>
      <c r="I84" s="36"/>
      <c r="J84" s="36"/>
      <c r="K84" s="36"/>
      <c r="L84" s="36"/>
      <c r="M84" s="36"/>
      <c r="N84" s="36"/>
      <c r="O84" s="36"/>
      <c r="P84" s="36"/>
      <c r="Q84" s="36"/>
      <c r="R84" s="36"/>
      <c r="S84" s="105"/>
      <c r="T84" s="36"/>
      <c r="U84" s="36"/>
    </row>
    <row r="85" spans="1:21" ht="18.75" customHeight="1" x14ac:dyDescent="0.2">
      <c r="A85" s="36"/>
      <c r="B85" s="36"/>
      <c r="C85" s="36"/>
      <c r="D85" s="36"/>
      <c r="E85" s="36"/>
      <c r="F85" s="36"/>
      <c r="G85" s="36"/>
      <c r="H85" s="36"/>
      <c r="I85" s="36"/>
      <c r="J85" s="36"/>
      <c r="K85" s="36"/>
      <c r="L85" s="36"/>
      <c r="M85" s="36"/>
      <c r="N85" s="36"/>
      <c r="O85" s="36"/>
      <c r="P85" s="36"/>
      <c r="Q85" s="36"/>
      <c r="R85" s="36"/>
      <c r="S85" s="105"/>
      <c r="T85" s="36"/>
      <c r="U85" s="36"/>
    </row>
    <row r="86" spans="1:21" ht="18.75" customHeight="1" x14ac:dyDescent="0.2">
      <c r="A86" s="36"/>
      <c r="B86" s="36"/>
      <c r="C86" s="36"/>
      <c r="D86" s="36"/>
      <c r="E86" s="36"/>
      <c r="F86" s="36"/>
      <c r="G86" s="36"/>
      <c r="H86" s="36"/>
      <c r="I86" s="36"/>
      <c r="J86" s="36"/>
      <c r="K86" s="36"/>
      <c r="L86" s="36"/>
      <c r="M86" s="36"/>
      <c r="N86" s="36"/>
      <c r="O86" s="36"/>
      <c r="P86" s="36"/>
      <c r="Q86" s="36"/>
      <c r="R86" s="36"/>
      <c r="S86" s="105"/>
      <c r="T86" s="36"/>
      <c r="U86" s="36"/>
    </row>
    <row r="87" spans="1:21" ht="18.75" customHeight="1" x14ac:dyDescent="0.2">
      <c r="A87" s="36"/>
      <c r="B87" s="36"/>
      <c r="C87" s="36"/>
      <c r="D87" s="36"/>
      <c r="E87" s="36"/>
      <c r="F87" s="36"/>
      <c r="G87" s="36"/>
      <c r="H87" s="36"/>
      <c r="I87" s="36"/>
      <c r="J87" s="36"/>
      <c r="K87" s="36"/>
      <c r="L87" s="36"/>
      <c r="M87" s="36"/>
      <c r="N87" s="36"/>
      <c r="O87" s="36"/>
      <c r="P87" s="36"/>
      <c r="Q87" s="36"/>
      <c r="R87" s="36"/>
      <c r="S87" s="105"/>
      <c r="T87" s="36"/>
      <c r="U87" s="36"/>
    </row>
    <row r="88" spans="1:21" ht="18.75" customHeight="1" x14ac:dyDescent="0.2">
      <c r="A88" s="36"/>
      <c r="B88" s="36"/>
      <c r="C88" s="36"/>
      <c r="D88" s="36"/>
      <c r="E88" s="36"/>
      <c r="F88" s="36"/>
      <c r="G88" s="36"/>
      <c r="H88" s="36"/>
      <c r="I88" s="36"/>
      <c r="J88" s="36"/>
      <c r="K88" s="36"/>
      <c r="L88" s="36"/>
      <c r="M88" s="36"/>
      <c r="N88" s="36"/>
      <c r="O88" s="36"/>
      <c r="P88" s="36"/>
      <c r="Q88" s="36"/>
      <c r="R88" s="36"/>
      <c r="S88" s="105"/>
      <c r="T88" s="36"/>
      <c r="U88" s="36"/>
    </row>
    <row r="89" spans="1:21" ht="18.75" customHeight="1" x14ac:dyDescent="0.2">
      <c r="A89" s="36"/>
      <c r="B89" s="36"/>
      <c r="C89" s="36"/>
      <c r="D89" s="36"/>
      <c r="E89" s="36"/>
      <c r="F89" s="36"/>
      <c r="G89" s="36"/>
      <c r="H89" s="36"/>
      <c r="I89" s="36"/>
      <c r="J89" s="36"/>
      <c r="K89" s="36"/>
      <c r="L89" s="36"/>
      <c r="M89" s="36"/>
      <c r="N89" s="36"/>
      <c r="O89" s="36"/>
      <c r="P89" s="36"/>
      <c r="Q89" s="36"/>
      <c r="R89" s="36"/>
      <c r="S89" s="105"/>
      <c r="T89" s="36"/>
      <c r="U89" s="36"/>
    </row>
    <row r="90" spans="1:21" ht="18.75" customHeight="1" x14ac:dyDescent="0.2">
      <c r="A90" s="36"/>
      <c r="B90" s="36"/>
      <c r="C90" s="36"/>
      <c r="D90" s="36"/>
      <c r="E90" s="36"/>
      <c r="F90" s="36"/>
      <c r="G90" s="36"/>
      <c r="H90" s="36"/>
      <c r="I90" s="36"/>
      <c r="J90" s="36"/>
      <c r="K90" s="36"/>
      <c r="L90" s="36"/>
      <c r="M90" s="36"/>
      <c r="N90" s="36"/>
      <c r="O90" s="36"/>
      <c r="P90" s="36"/>
      <c r="Q90" s="36"/>
      <c r="R90" s="36"/>
      <c r="S90" s="105"/>
      <c r="T90" s="36"/>
      <c r="U90" s="36"/>
    </row>
    <row r="91" spans="1:21" ht="18.75" customHeight="1" x14ac:dyDescent="0.2">
      <c r="A91" s="36"/>
      <c r="B91" s="36"/>
      <c r="C91" s="36"/>
      <c r="D91" s="36"/>
      <c r="E91" s="36"/>
      <c r="F91" s="36"/>
      <c r="G91" s="36"/>
      <c r="H91" s="36"/>
      <c r="I91" s="36"/>
      <c r="J91" s="36"/>
      <c r="K91" s="36"/>
      <c r="L91" s="36"/>
      <c r="M91" s="36"/>
      <c r="N91" s="36"/>
      <c r="O91" s="36"/>
      <c r="P91" s="36"/>
      <c r="Q91" s="36"/>
      <c r="R91" s="36"/>
      <c r="S91" s="105"/>
      <c r="T91" s="36"/>
      <c r="U91" s="36"/>
    </row>
    <row r="92" spans="1:21" ht="18.75" customHeight="1" x14ac:dyDescent="0.2">
      <c r="A92" s="36"/>
      <c r="B92" s="36"/>
      <c r="C92" s="36"/>
      <c r="D92" s="36"/>
      <c r="E92" s="36"/>
      <c r="F92" s="36"/>
      <c r="G92" s="36"/>
      <c r="H92" s="36"/>
      <c r="I92" s="36"/>
      <c r="J92" s="36"/>
      <c r="K92" s="36"/>
      <c r="L92" s="36"/>
      <c r="M92" s="36"/>
      <c r="N92" s="36"/>
      <c r="O92" s="36"/>
      <c r="P92" s="36"/>
      <c r="Q92" s="36"/>
      <c r="R92" s="36"/>
      <c r="S92" s="105"/>
      <c r="T92" s="36"/>
      <c r="U92" s="36"/>
    </row>
    <row r="93" spans="1:21" ht="18.75" customHeight="1" x14ac:dyDescent="0.2">
      <c r="A93" s="36"/>
      <c r="B93" s="36"/>
      <c r="C93" s="36"/>
      <c r="D93" s="36"/>
      <c r="E93" s="36"/>
      <c r="F93" s="36"/>
      <c r="G93" s="36"/>
      <c r="H93" s="36"/>
      <c r="I93" s="36"/>
      <c r="J93" s="36"/>
      <c r="K93" s="36"/>
      <c r="L93" s="36"/>
      <c r="M93" s="36"/>
      <c r="N93" s="36"/>
      <c r="O93" s="36"/>
      <c r="P93" s="36"/>
      <c r="Q93" s="36"/>
      <c r="R93" s="36"/>
      <c r="S93" s="105"/>
      <c r="T93" s="36"/>
      <c r="U93" s="36"/>
    </row>
    <row r="94" spans="1:21" ht="18.75" customHeight="1" x14ac:dyDescent="0.2">
      <c r="A94" s="36"/>
      <c r="B94" s="36"/>
      <c r="C94" s="36"/>
      <c r="D94" s="36"/>
      <c r="E94" s="36"/>
      <c r="F94" s="36"/>
      <c r="G94" s="36"/>
      <c r="H94" s="36"/>
      <c r="I94" s="36"/>
      <c r="J94" s="36"/>
      <c r="K94" s="36"/>
      <c r="L94" s="36"/>
      <c r="M94" s="36"/>
      <c r="N94" s="36"/>
      <c r="O94" s="36"/>
      <c r="P94" s="36"/>
      <c r="Q94" s="36"/>
      <c r="R94" s="36"/>
      <c r="S94" s="105"/>
      <c r="T94" s="36"/>
      <c r="U94" s="36"/>
    </row>
    <row r="95" spans="1:21" ht="18.75" customHeight="1" x14ac:dyDescent="0.2">
      <c r="A95" s="36"/>
      <c r="B95" s="36"/>
      <c r="C95" s="36"/>
      <c r="D95" s="36"/>
      <c r="E95" s="36"/>
      <c r="F95" s="36"/>
      <c r="G95" s="36"/>
      <c r="H95" s="36"/>
      <c r="I95" s="36"/>
      <c r="J95" s="36"/>
      <c r="K95" s="36"/>
      <c r="L95" s="36"/>
      <c r="M95" s="36"/>
      <c r="N95" s="36"/>
      <c r="O95" s="36"/>
      <c r="P95" s="36"/>
      <c r="Q95" s="36"/>
      <c r="R95" s="36"/>
      <c r="S95" s="105"/>
      <c r="T95" s="36"/>
      <c r="U95" s="36"/>
    </row>
    <row r="96" spans="1:21" ht="18.75" customHeight="1" x14ac:dyDescent="0.2">
      <c r="A96" s="36"/>
      <c r="B96" s="36"/>
      <c r="C96" s="36"/>
      <c r="D96" s="36"/>
      <c r="E96" s="36"/>
      <c r="F96" s="36"/>
      <c r="G96" s="36"/>
      <c r="H96" s="36"/>
      <c r="I96" s="36"/>
      <c r="J96" s="36"/>
      <c r="K96" s="36"/>
      <c r="L96" s="36"/>
      <c r="M96" s="36"/>
      <c r="N96" s="36"/>
      <c r="O96" s="36"/>
      <c r="P96" s="36"/>
      <c r="Q96" s="36"/>
      <c r="R96" s="36"/>
      <c r="S96" s="105"/>
      <c r="T96" s="36"/>
      <c r="U96" s="36"/>
    </row>
    <row r="97" spans="1:21" ht="18.75" customHeight="1" x14ac:dyDescent="0.2">
      <c r="A97" s="36"/>
      <c r="B97" s="36"/>
      <c r="C97" s="36"/>
      <c r="D97" s="36"/>
      <c r="E97" s="36"/>
      <c r="F97" s="36"/>
      <c r="G97" s="36"/>
      <c r="H97" s="36"/>
      <c r="I97" s="36"/>
      <c r="J97" s="36"/>
      <c r="K97" s="36"/>
      <c r="L97" s="36"/>
      <c r="M97" s="36"/>
      <c r="N97" s="36"/>
      <c r="O97" s="36"/>
      <c r="P97" s="36"/>
      <c r="Q97" s="36"/>
      <c r="R97" s="36"/>
      <c r="S97" s="105"/>
      <c r="T97" s="36"/>
      <c r="U97" s="36"/>
    </row>
    <row r="98" spans="1:21" ht="18.75" customHeight="1" x14ac:dyDescent="0.2">
      <c r="A98" s="36"/>
      <c r="B98" s="36"/>
      <c r="C98" s="36"/>
      <c r="D98" s="36"/>
      <c r="E98" s="36"/>
      <c r="F98" s="36"/>
      <c r="G98" s="36"/>
      <c r="H98" s="36"/>
      <c r="I98" s="36"/>
      <c r="J98" s="36"/>
      <c r="K98" s="36"/>
      <c r="L98" s="36"/>
      <c r="M98" s="36"/>
      <c r="N98" s="36"/>
      <c r="O98" s="36"/>
      <c r="P98" s="36"/>
      <c r="Q98" s="36"/>
      <c r="R98" s="36"/>
      <c r="S98" s="105"/>
      <c r="T98" s="36"/>
      <c r="U98" s="36"/>
    </row>
  </sheetData>
  <mergeCells count="11">
    <mergeCell ref="B3:R3"/>
    <mergeCell ref="D5:J5"/>
    <mergeCell ref="L5:R5"/>
    <mergeCell ref="B43:T43"/>
    <mergeCell ref="B44:T44"/>
    <mergeCell ref="B50:T50"/>
    <mergeCell ref="B45:T45"/>
    <mergeCell ref="B46:T46"/>
    <mergeCell ref="B47:T47"/>
    <mergeCell ref="B48:T48"/>
    <mergeCell ref="B49:T49"/>
  </mergeCells>
  <pageMargins left="0.25" right="0.25" top="0.5" bottom="0.5" header="0.3" footer="0.3"/>
  <pageSetup scale="83"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U95"/>
  <sheetViews>
    <sheetView workbookViewId="0">
      <selection activeCell="E7" sqref="E7"/>
    </sheetView>
  </sheetViews>
  <sheetFormatPr defaultColWidth="21.5" defaultRowHeight="12.75" x14ac:dyDescent="0.2"/>
  <cols>
    <col min="1" max="1" width="1" style="12" customWidth="1"/>
    <col min="2" max="2" width="55.5" style="12" customWidth="1"/>
    <col min="3" max="3" width="0.6640625" style="12" customWidth="1"/>
    <col min="4" max="4" width="10.6640625" style="12" customWidth="1"/>
    <col min="5" max="5" width="0.6640625" style="12" customWidth="1"/>
    <col min="6" max="6" width="10.6640625" style="12" customWidth="1"/>
    <col min="7" max="7" width="0.6640625" style="12" customWidth="1"/>
    <col min="8" max="8" width="10.6640625" style="12" customWidth="1"/>
    <col min="9" max="9" width="0.6640625" style="12" customWidth="1"/>
    <col min="10" max="10" width="10.6640625" style="12" customWidth="1"/>
    <col min="11" max="11" width="0.6640625" style="12" customWidth="1"/>
    <col min="12" max="12" width="10.6640625" style="12" customWidth="1"/>
    <col min="13" max="13" width="0.6640625" style="12" customWidth="1"/>
    <col min="14" max="14" width="10.6640625" style="12" customWidth="1"/>
    <col min="15" max="15" width="0.6640625" style="12" customWidth="1"/>
    <col min="16" max="16" width="10.6640625" style="12" customWidth="1"/>
    <col min="17" max="17" width="0.6640625" style="12" customWidth="1"/>
    <col min="18" max="18" width="10.6640625" style="12" customWidth="1"/>
    <col min="19" max="19" width="0.6640625" style="12" customWidth="1"/>
    <col min="20" max="20" width="10.6640625" style="12" customWidth="1"/>
    <col min="21" max="21" width="4" style="12" customWidth="1"/>
    <col min="22" max="16384" width="21.5" style="12"/>
  </cols>
  <sheetData>
    <row r="1" spans="1:21" s="34" customFormat="1" ht="12" x14ac:dyDescent="0.2">
      <c r="A1" s="37"/>
      <c r="B1" s="34" t="s">
        <v>20</v>
      </c>
      <c r="C1" s="37"/>
      <c r="D1" s="37"/>
      <c r="E1" s="37"/>
      <c r="F1" s="37"/>
      <c r="G1" s="37"/>
      <c r="H1" s="37"/>
      <c r="I1" s="37"/>
      <c r="J1" s="37"/>
      <c r="K1" s="37"/>
      <c r="L1" s="37"/>
      <c r="M1" s="37"/>
      <c r="N1" s="37"/>
      <c r="O1" s="37"/>
      <c r="P1" s="123"/>
      <c r="Q1" s="37"/>
      <c r="R1" s="37"/>
      <c r="S1" s="37"/>
      <c r="T1" s="37"/>
      <c r="U1" s="37"/>
    </row>
    <row r="2" spans="1:21" s="34" customFormat="1" ht="24" x14ac:dyDescent="0.2">
      <c r="A2" s="37"/>
      <c r="B2" s="34" t="s">
        <v>134</v>
      </c>
      <c r="C2" s="37"/>
      <c r="D2" s="37"/>
      <c r="E2" s="37"/>
      <c r="F2" s="37"/>
      <c r="G2" s="37"/>
      <c r="H2" s="37"/>
      <c r="I2" s="37"/>
      <c r="J2" s="37"/>
      <c r="K2" s="37"/>
      <c r="L2" s="37"/>
      <c r="M2" s="37"/>
      <c r="N2" s="37"/>
      <c r="O2" s="37"/>
      <c r="P2" s="37"/>
      <c r="Q2" s="37"/>
      <c r="R2" s="37"/>
      <c r="S2" s="37"/>
      <c r="T2" s="37"/>
      <c r="U2" s="37"/>
    </row>
    <row r="3" spans="1:21" s="34" customFormat="1" ht="12" x14ac:dyDescent="0.2">
      <c r="A3" s="37"/>
      <c r="B3" s="37"/>
      <c r="C3" s="37"/>
      <c r="D3" s="260">
        <v>2014</v>
      </c>
      <c r="E3" s="261"/>
      <c r="F3" s="261"/>
      <c r="G3" s="261"/>
      <c r="H3" s="261"/>
      <c r="I3" s="261"/>
      <c r="J3" s="261"/>
      <c r="K3" s="37"/>
      <c r="L3" s="260">
        <v>2015</v>
      </c>
      <c r="M3" s="261"/>
      <c r="N3" s="261"/>
      <c r="O3" s="261"/>
      <c r="P3" s="261"/>
      <c r="Q3" s="261"/>
      <c r="R3" s="261"/>
      <c r="S3" s="37"/>
      <c r="T3" s="71" t="s">
        <v>102</v>
      </c>
      <c r="U3" s="37"/>
    </row>
    <row r="4" spans="1:21" s="34" customFormat="1" ht="12" x14ac:dyDescent="0.2">
      <c r="A4" s="125"/>
      <c r="B4" s="70" t="s">
        <v>135</v>
      </c>
      <c r="C4" s="72"/>
      <c r="D4" s="71" t="s">
        <v>23</v>
      </c>
      <c r="E4" s="72"/>
      <c r="F4" s="71" t="s">
        <v>24</v>
      </c>
      <c r="G4" s="72"/>
      <c r="H4" s="71" t="s">
        <v>25</v>
      </c>
      <c r="I4" s="72"/>
      <c r="J4" s="71" t="s">
        <v>26</v>
      </c>
      <c r="K4" s="72"/>
      <c r="L4" s="71" t="s">
        <v>23</v>
      </c>
      <c r="M4" s="72"/>
      <c r="N4" s="71" t="s">
        <v>24</v>
      </c>
      <c r="O4" s="72"/>
      <c r="P4" s="71" t="s">
        <v>25</v>
      </c>
      <c r="Q4" s="72"/>
      <c r="R4" s="73" t="s">
        <v>26</v>
      </c>
      <c r="S4" s="72"/>
      <c r="T4" s="71" t="s">
        <v>23</v>
      </c>
      <c r="U4" s="72"/>
    </row>
    <row r="5" spans="1:21" s="38" customFormat="1" ht="12" x14ac:dyDescent="0.2">
      <c r="A5" s="36"/>
      <c r="B5" s="36"/>
      <c r="C5" s="36"/>
      <c r="D5" s="36"/>
      <c r="E5" s="36"/>
      <c r="F5" s="36"/>
      <c r="G5" s="36"/>
      <c r="H5" s="36"/>
      <c r="I5" s="36"/>
      <c r="J5" s="36"/>
      <c r="K5" s="36"/>
      <c r="L5" s="36"/>
      <c r="M5" s="36"/>
      <c r="N5" s="36"/>
      <c r="O5" s="36"/>
      <c r="P5" s="36"/>
      <c r="Q5" s="36"/>
      <c r="R5" s="36"/>
      <c r="S5" s="36"/>
      <c r="T5" s="36"/>
      <c r="U5" s="36"/>
    </row>
    <row r="6" spans="1:21" s="38" customFormat="1" ht="12" x14ac:dyDescent="0.2">
      <c r="A6" s="36"/>
      <c r="B6" s="38" t="s">
        <v>264</v>
      </c>
      <c r="C6" s="36"/>
      <c r="D6" s="76">
        <v>1557</v>
      </c>
      <c r="E6" s="77"/>
      <c r="F6" s="76">
        <v>1592</v>
      </c>
      <c r="G6" s="77"/>
      <c r="H6" s="76">
        <v>1609</v>
      </c>
      <c r="I6" s="77"/>
      <c r="J6" s="76">
        <v>1620</v>
      </c>
      <c r="K6" s="77"/>
      <c r="L6" s="76">
        <v>1686</v>
      </c>
      <c r="M6" s="77"/>
      <c r="N6" s="76">
        <v>1717</v>
      </c>
      <c r="O6" s="77"/>
      <c r="P6" s="76">
        <v>1700</v>
      </c>
      <c r="Q6" s="77"/>
      <c r="R6" s="76">
        <v>1625</v>
      </c>
      <c r="S6" s="36"/>
      <c r="T6" s="76">
        <v>1625</v>
      </c>
      <c r="U6" s="36"/>
    </row>
    <row r="7" spans="1:21" s="38" customFormat="1" ht="12" x14ac:dyDescent="0.2">
      <c r="A7" s="36"/>
      <c r="B7" s="36"/>
      <c r="C7" s="36"/>
      <c r="D7" s="74"/>
      <c r="E7" s="74"/>
      <c r="F7" s="74"/>
      <c r="G7" s="36"/>
      <c r="H7" s="74"/>
      <c r="I7" s="74"/>
      <c r="J7" s="74"/>
      <c r="K7" s="74"/>
      <c r="L7" s="91"/>
      <c r="M7" s="91"/>
      <c r="N7" s="91"/>
      <c r="O7" s="91"/>
      <c r="P7" s="91"/>
      <c r="Q7" s="74"/>
      <c r="R7" s="74"/>
      <c r="S7" s="36"/>
      <c r="T7" s="91"/>
      <c r="U7" s="36"/>
    </row>
    <row r="8" spans="1:21" s="38" customFormat="1" ht="12" x14ac:dyDescent="0.2">
      <c r="A8" s="36"/>
      <c r="B8" s="38" t="s">
        <v>136</v>
      </c>
      <c r="C8" s="36"/>
      <c r="D8" s="74"/>
      <c r="E8" s="74"/>
      <c r="F8" s="74"/>
      <c r="G8" s="36"/>
      <c r="H8" s="74"/>
      <c r="I8" s="74"/>
      <c r="J8" s="74"/>
      <c r="K8" s="74"/>
      <c r="L8" s="91"/>
      <c r="M8" s="91"/>
      <c r="N8" s="91"/>
      <c r="O8" s="91"/>
      <c r="P8" s="91"/>
      <c r="Q8" s="74"/>
      <c r="R8" s="74"/>
      <c r="S8" s="36"/>
      <c r="T8" s="91"/>
      <c r="U8" s="36"/>
    </row>
    <row r="9" spans="1:21" s="38" customFormat="1" ht="12" x14ac:dyDescent="0.2">
      <c r="A9" s="36"/>
      <c r="B9" s="40" t="s">
        <v>137</v>
      </c>
      <c r="C9" s="36"/>
      <c r="D9" s="74"/>
      <c r="E9" s="74"/>
      <c r="F9" s="74"/>
      <c r="G9" s="36"/>
      <c r="H9" s="74"/>
      <c r="I9" s="74"/>
      <c r="J9" s="74"/>
      <c r="K9" s="74"/>
      <c r="L9" s="91"/>
      <c r="M9" s="91"/>
      <c r="N9" s="91"/>
      <c r="O9" s="91"/>
      <c r="P9" s="91"/>
      <c r="Q9" s="74"/>
      <c r="R9" s="74"/>
      <c r="S9" s="36"/>
      <c r="T9" s="91"/>
      <c r="U9" s="36"/>
    </row>
    <row r="10" spans="1:21" s="38" customFormat="1" ht="12" x14ac:dyDescent="0.2">
      <c r="A10" s="36"/>
      <c r="B10" s="75" t="s">
        <v>122</v>
      </c>
      <c r="C10" s="36"/>
      <c r="D10" s="78">
        <v>-1</v>
      </c>
      <c r="E10" s="74"/>
      <c r="F10" s="78">
        <v>-5</v>
      </c>
      <c r="G10" s="36"/>
      <c r="H10" s="78">
        <v>-2</v>
      </c>
      <c r="I10" s="74"/>
      <c r="J10" s="78">
        <v>-5</v>
      </c>
      <c r="K10" s="74"/>
      <c r="L10" s="78">
        <v>-5</v>
      </c>
      <c r="M10" s="74"/>
      <c r="N10" s="78">
        <v>-13</v>
      </c>
      <c r="O10" s="74"/>
      <c r="P10" s="78">
        <v>-4</v>
      </c>
      <c r="Q10" s="74"/>
      <c r="R10" s="78">
        <v>-9</v>
      </c>
      <c r="S10" s="36"/>
      <c r="T10" s="78">
        <v>-3</v>
      </c>
      <c r="U10" s="36"/>
    </row>
    <row r="11" spans="1:21" s="38" customFormat="1" ht="12" x14ac:dyDescent="0.2">
      <c r="A11" s="36"/>
      <c r="B11" s="75" t="s">
        <v>123</v>
      </c>
      <c r="C11" s="36"/>
      <c r="D11" s="78">
        <v>0</v>
      </c>
      <c r="E11" s="74"/>
      <c r="F11" s="78">
        <v>0</v>
      </c>
      <c r="G11" s="36"/>
      <c r="H11" s="78">
        <v>0</v>
      </c>
      <c r="I11" s="74"/>
      <c r="J11" s="78">
        <v>4</v>
      </c>
      <c r="K11" s="74"/>
      <c r="L11" s="78">
        <v>3</v>
      </c>
      <c r="M11" s="74"/>
      <c r="N11" s="78">
        <v>-2</v>
      </c>
      <c r="O11" s="74"/>
      <c r="P11" s="78">
        <v>-3</v>
      </c>
      <c r="Q11" s="74"/>
      <c r="R11" s="78">
        <v>1</v>
      </c>
      <c r="S11" s="36"/>
      <c r="T11" s="78">
        <v>0</v>
      </c>
      <c r="U11" s="36"/>
    </row>
    <row r="12" spans="1:21" s="38" customFormat="1" ht="12" x14ac:dyDescent="0.2">
      <c r="A12" s="36"/>
      <c r="B12" s="75" t="s">
        <v>265</v>
      </c>
      <c r="C12" s="36"/>
      <c r="D12" s="78">
        <v>20</v>
      </c>
      <c r="E12" s="74"/>
      <c r="F12" s="78">
        <v>-17</v>
      </c>
      <c r="G12" s="36"/>
      <c r="H12" s="78">
        <v>19</v>
      </c>
      <c r="I12" s="74"/>
      <c r="J12" s="78">
        <v>24</v>
      </c>
      <c r="K12" s="74"/>
      <c r="L12" s="78">
        <v>8</v>
      </c>
      <c r="M12" s="74"/>
      <c r="N12" s="78">
        <v>5</v>
      </c>
      <c r="O12" s="74"/>
      <c r="P12" s="78">
        <v>11</v>
      </c>
      <c r="Q12" s="74"/>
      <c r="R12" s="78">
        <v>11</v>
      </c>
      <c r="S12" s="36"/>
      <c r="T12" s="78">
        <v>14</v>
      </c>
      <c r="U12" s="36"/>
    </row>
    <row r="13" spans="1:21" s="38" customFormat="1" ht="12" x14ac:dyDescent="0.2">
      <c r="A13" s="36"/>
      <c r="B13" s="75" t="s">
        <v>125</v>
      </c>
      <c r="C13" s="36"/>
      <c r="D13" s="80">
        <v>2</v>
      </c>
      <c r="E13" s="74"/>
      <c r="F13" s="80">
        <v>2</v>
      </c>
      <c r="G13" s="36"/>
      <c r="H13" s="80">
        <v>0</v>
      </c>
      <c r="I13" s="74"/>
      <c r="J13" s="80">
        <v>2</v>
      </c>
      <c r="K13" s="74"/>
      <c r="L13" s="80">
        <v>1</v>
      </c>
      <c r="M13" s="74"/>
      <c r="N13" s="80">
        <v>3</v>
      </c>
      <c r="O13" s="74"/>
      <c r="P13" s="80">
        <v>1</v>
      </c>
      <c r="Q13" s="74"/>
      <c r="R13" s="80">
        <v>2</v>
      </c>
      <c r="S13" s="36"/>
      <c r="T13" s="80">
        <v>1</v>
      </c>
      <c r="U13" s="36"/>
    </row>
    <row r="14" spans="1:21" s="38" customFormat="1" ht="12" x14ac:dyDescent="0.2">
      <c r="A14" s="36"/>
      <c r="B14" s="82" t="s">
        <v>328</v>
      </c>
      <c r="C14" s="36"/>
      <c r="D14" s="78">
        <f ca="1">SUM(D10:D13)</f>
        <v>21</v>
      </c>
      <c r="E14" s="74"/>
      <c r="F14" s="78">
        <f ca="1">SUM(F10:F13)</f>
        <v>-20</v>
      </c>
      <c r="G14" s="36"/>
      <c r="H14" s="78">
        <f ca="1">SUM(H10:H13)</f>
        <v>17</v>
      </c>
      <c r="I14" s="74"/>
      <c r="J14" s="78">
        <f ca="1">SUM(J10:J13)</f>
        <v>25</v>
      </c>
      <c r="K14" s="74"/>
      <c r="L14" s="78">
        <f ca="1">SUM(L10:L13)</f>
        <v>7</v>
      </c>
      <c r="M14" s="74"/>
      <c r="N14" s="78">
        <f ca="1">SUM(N10:N13)</f>
        <v>-7</v>
      </c>
      <c r="O14" s="74"/>
      <c r="P14" s="78">
        <f ca="1">SUM(P10:P13)</f>
        <v>5</v>
      </c>
      <c r="Q14" s="74"/>
      <c r="R14" s="78">
        <f ca="1">SUM(R10:R13)</f>
        <v>5</v>
      </c>
      <c r="S14" s="36"/>
      <c r="T14" s="78">
        <f ca="1">SUM(T10:T13)</f>
        <v>12</v>
      </c>
      <c r="U14" s="36"/>
    </row>
    <row r="15" spans="1:21" s="38" customFormat="1" ht="12" x14ac:dyDescent="0.2">
      <c r="A15" s="36"/>
      <c r="B15" s="75" t="s">
        <v>124</v>
      </c>
      <c r="C15" s="36"/>
      <c r="D15" s="80">
        <v>0</v>
      </c>
      <c r="E15" s="74"/>
      <c r="F15" s="80">
        <v>7</v>
      </c>
      <c r="G15" s="36"/>
      <c r="H15" s="80">
        <v>-3</v>
      </c>
      <c r="I15" s="74"/>
      <c r="J15" s="80">
        <v>1</v>
      </c>
      <c r="K15" s="74"/>
      <c r="L15" s="80">
        <v>8</v>
      </c>
      <c r="M15" s="74"/>
      <c r="N15" s="80">
        <v>-9</v>
      </c>
      <c r="O15" s="74"/>
      <c r="P15" s="80">
        <v>-10</v>
      </c>
      <c r="Q15" s="74"/>
      <c r="R15" s="80">
        <v>-16</v>
      </c>
      <c r="S15" s="36"/>
      <c r="T15" s="80">
        <v>-11</v>
      </c>
      <c r="U15" s="36"/>
    </row>
    <row r="16" spans="1:21" s="38" customFormat="1" ht="12" x14ac:dyDescent="0.2">
      <c r="A16" s="36"/>
      <c r="B16" s="82" t="s">
        <v>138</v>
      </c>
      <c r="C16" s="36"/>
      <c r="D16" s="78">
        <f ca="1">SUM(D14:D15)</f>
        <v>21</v>
      </c>
      <c r="E16" s="74"/>
      <c r="F16" s="78">
        <f ca="1">SUM(F14:F15)</f>
        <v>-13</v>
      </c>
      <c r="G16" s="36"/>
      <c r="H16" s="78">
        <f ca="1">SUM(H14:H15)</f>
        <v>14</v>
      </c>
      <c r="I16" s="74"/>
      <c r="J16" s="78">
        <f ca="1">SUM(J14:J15)</f>
        <v>26</v>
      </c>
      <c r="K16" s="74"/>
      <c r="L16" s="78">
        <f ca="1">SUM(L14:L15)</f>
        <v>15</v>
      </c>
      <c r="M16" s="74"/>
      <c r="N16" s="78">
        <f ca="1">SUM(N14:N15)</f>
        <v>-16</v>
      </c>
      <c r="O16" s="74"/>
      <c r="P16" s="78">
        <f ca="1">SUM(P14:P15)</f>
        <v>-5</v>
      </c>
      <c r="Q16" s="74"/>
      <c r="R16" s="78">
        <f ca="1">SUM(R14:R15)</f>
        <v>-11</v>
      </c>
      <c r="S16" s="36"/>
      <c r="T16" s="78">
        <f ca="1">SUM(T14:T15)</f>
        <v>1</v>
      </c>
      <c r="U16" s="36"/>
    </row>
    <row r="17" spans="1:21" s="38" customFormat="1" ht="12" x14ac:dyDescent="0.2">
      <c r="A17" s="36"/>
      <c r="B17" s="40" t="s">
        <v>139</v>
      </c>
      <c r="C17" s="36"/>
      <c r="D17" s="74"/>
      <c r="E17" s="74"/>
      <c r="F17" s="74"/>
      <c r="G17" s="36"/>
      <c r="H17" s="74"/>
      <c r="I17" s="74"/>
      <c r="J17" s="74"/>
      <c r="K17" s="74"/>
      <c r="L17" s="91"/>
      <c r="M17" s="91"/>
      <c r="N17" s="91"/>
      <c r="O17" s="91"/>
      <c r="P17" s="91"/>
      <c r="Q17" s="74"/>
      <c r="R17" s="74"/>
      <c r="S17" s="36"/>
      <c r="T17" s="91"/>
      <c r="U17" s="36"/>
    </row>
    <row r="18" spans="1:21" s="38" customFormat="1" ht="12" x14ac:dyDescent="0.2">
      <c r="A18" s="36"/>
      <c r="B18" s="75" t="s">
        <v>126</v>
      </c>
      <c r="C18" s="36"/>
      <c r="D18" s="80">
        <v>-7</v>
      </c>
      <c r="E18" s="74"/>
      <c r="F18" s="80">
        <v>-17</v>
      </c>
      <c r="G18" s="36"/>
      <c r="H18" s="80">
        <v>18</v>
      </c>
      <c r="I18" s="74"/>
      <c r="J18" s="80">
        <v>6</v>
      </c>
      <c r="K18" s="74"/>
      <c r="L18" s="80">
        <v>1</v>
      </c>
      <c r="M18" s="74"/>
      <c r="N18" s="80">
        <v>-11</v>
      </c>
      <c r="O18" s="74"/>
      <c r="P18" s="80">
        <v>-10</v>
      </c>
      <c r="Q18" s="74"/>
      <c r="R18" s="80">
        <v>2</v>
      </c>
      <c r="S18" s="36"/>
      <c r="T18" s="80">
        <v>-9</v>
      </c>
      <c r="U18" s="36"/>
    </row>
    <row r="19" spans="1:21" s="38" customFormat="1" ht="12" x14ac:dyDescent="0.2">
      <c r="A19" s="36"/>
      <c r="B19" s="82" t="s">
        <v>140</v>
      </c>
      <c r="C19" s="36"/>
      <c r="D19" s="78">
        <f ca="1">SUM(D16:D18)</f>
        <v>14</v>
      </c>
      <c r="E19" s="74"/>
      <c r="F19" s="78">
        <f ca="1">SUM(F16:F18)</f>
        <v>-30</v>
      </c>
      <c r="G19" s="36"/>
      <c r="H19" s="78">
        <f ca="1">SUM(H16:H18)</f>
        <v>32</v>
      </c>
      <c r="I19" s="74"/>
      <c r="J19" s="78">
        <f ca="1">SUM(J16:J18)</f>
        <v>32</v>
      </c>
      <c r="K19" s="74"/>
      <c r="L19" s="78">
        <f ca="1">SUM(L16:L18)</f>
        <v>16</v>
      </c>
      <c r="M19" s="74"/>
      <c r="N19" s="78">
        <f ca="1">SUM(N16:N18)</f>
        <v>-27</v>
      </c>
      <c r="O19" s="74"/>
      <c r="P19" s="78">
        <f ca="1">SUM(P16:P18)</f>
        <v>-15</v>
      </c>
      <c r="Q19" s="74"/>
      <c r="R19" s="78">
        <f ca="1">SUM(R16:R18)</f>
        <v>-9</v>
      </c>
      <c r="S19" s="36"/>
      <c r="T19" s="78">
        <f ca="1">SUM(T16:T18)</f>
        <v>-8</v>
      </c>
      <c r="U19" s="36"/>
    </row>
    <row r="20" spans="1:21" s="38" customFormat="1" ht="12" x14ac:dyDescent="0.2">
      <c r="A20" s="36"/>
      <c r="B20" s="36"/>
      <c r="C20" s="36"/>
      <c r="D20" s="74"/>
      <c r="E20" s="74"/>
      <c r="F20" s="74"/>
      <c r="G20" s="36"/>
      <c r="H20" s="74"/>
      <c r="I20" s="74"/>
      <c r="J20" s="74"/>
      <c r="K20" s="74"/>
      <c r="L20" s="91"/>
      <c r="M20" s="91"/>
      <c r="N20" s="91"/>
      <c r="O20" s="91"/>
      <c r="P20" s="91"/>
      <c r="Q20" s="74"/>
      <c r="R20" s="74"/>
      <c r="S20" s="36"/>
      <c r="T20" s="91"/>
      <c r="U20" s="36"/>
    </row>
    <row r="21" spans="1:21" s="38" customFormat="1" ht="12" x14ac:dyDescent="0.2">
      <c r="A21" s="36"/>
      <c r="B21" s="38" t="s">
        <v>141</v>
      </c>
      <c r="C21" s="36"/>
      <c r="D21" s="80">
        <v>21</v>
      </c>
      <c r="E21" s="74"/>
      <c r="F21" s="80">
        <v>47</v>
      </c>
      <c r="G21" s="36"/>
      <c r="H21" s="80">
        <v>-21</v>
      </c>
      <c r="I21" s="74"/>
      <c r="J21" s="80">
        <v>34</v>
      </c>
      <c r="K21" s="74"/>
      <c r="L21" s="80">
        <v>15</v>
      </c>
      <c r="M21" s="74"/>
      <c r="N21" s="80">
        <v>10</v>
      </c>
      <c r="O21" s="74"/>
      <c r="P21" s="80">
        <v>-60</v>
      </c>
      <c r="Q21" s="74"/>
      <c r="R21" s="80">
        <v>9</v>
      </c>
      <c r="S21" s="36"/>
      <c r="T21" s="80">
        <v>22</v>
      </c>
      <c r="U21" s="36"/>
    </row>
    <row r="22" spans="1:21" s="38" customFormat="1" ht="12" x14ac:dyDescent="0.2">
      <c r="A22" s="36"/>
      <c r="B22" s="36"/>
      <c r="C22" s="36"/>
      <c r="D22" s="74"/>
      <c r="E22" s="74"/>
      <c r="F22" s="74"/>
      <c r="G22" s="36"/>
      <c r="H22" s="74"/>
      <c r="I22" s="74"/>
      <c r="J22" s="74"/>
      <c r="K22" s="74"/>
      <c r="L22" s="91"/>
      <c r="M22" s="91"/>
      <c r="N22" s="91"/>
      <c r="O22" s="91"/>
      <c r="P22" s="91"/>
      <c r="Q22" s="74"/>
      <c r="R22" s="74"/>
      <c r="S22" s="36"/>
      <c r="T22" s="91"/>
      <c r="U22" s="36"/>
    </row>
    <row r="23" spans="1:21" s="38" customFormat="1" ht="12" x14ac:dyDescent="0.2">
      <c r="A23" s="36"/>
      <c r="B23" s="38" t="s">
        <v>266</v>
      </c>
      <c r="C23" s="36"/>
      <c r="D23" s="76">
        <v>1592</v>
      </c>
      <c r="E23" s="77"/>
      <c r="F23" s="76">
        <v>1609</v>
      </c>
      <c r="G23" s="77"/>
      <c r="H23" s="76">
        <v>1620</v>
      </c>
      <c r="I23" s="77"/>
      <c r="J23" s="76">
        <v>1686</v>
      </c>
      <c r="K23" s="77"/>
      <c r="L23" s="76">
        <v>1717</v>
      </c>
      <c r="M23" s="77"/>
      <c r="N23" s="76">
        <v>1700</v>
      </c>
      <c r="O23" s="77"/>
      <c r="P23" s="76">
        <v>1625</v>
      </c>
      <c r="Q23" s="77"/>
      <c r="R23" s="76">
        <v>1625</v>
      </c>
      <c r="S23" s="105"/>
      <c r="T23" s="76">
        <v>1639</v>
      </c>
      <c r="U23" s="109" t="s">
        <v>142</v>
      </c>
    </row>
    <row r="24" spans="1:21" s="38" customFormat="1" ht="12" x14ac:dyDescent="0.2">
      <c r="A24" s="36"/>
      <c r="B24" s="36"/>
      <c r="C24" s="36"/>
      <c r="D24" s="36"/>
      <c r="E24" s="36"/>
      <c r="F24" s="36"/>
      <c r="G24" s="36"/>
      <c r="H24" s="36"/>
      <c r="I24" s="36"/>
      <c r="J24" s="36"/>
      <c r="K24" s="36"/>
      <c r="L24" s="36"/>
      <c r="M24" s="36"/>
      <c r="N24" s="36"/>
      <c r="O24" s="36"/>
      <c r="P24" s="36"/>
      <c r="Q24" s="36"/>
      <c r="R24" s="36"/>
      <c r="S24" s="36"/>
      <c r="T24" s="36"/>
      <c r="U24" s="36"/>
    </row>
    <row r="25" spans="1:21" s="16" customFormat="1" ht="25.5" customHeight="1" x14ac:dyDescent="0.2">
      <c r="A25" s="11"/>
      <c r="B25" s="265" t="s">
        <v>319</v>
      </c>
      <c r="C25" s="265"/>
      <c r="D25" s="265"/>
      <c r="E25" s="265"/>
      <c r="F25" s="265"/>
      <c r="G25" s="265"/>
      <c r="H25" s="265"/>
      <c r="I25" s="265"/>
      <c r="J25" s="265"/>
      <c r="K25" s="265"/>
      <c r="L25" s="265"/>
      <c r="M25" s="265"/>
      <c r="N25" s="265"/>
      <c r="O25" s="265"/>
      <c r="P25" s="265"/>
      <c r="Q25" s="265"/>
      <c r="R25" s="265"/>
      <c r="S25" s="265"/>
      <c r="T25" s="265"/>
      <c r="U25" s="11"/>
    </row>
    <row r="26" spans="1:21" s="16" customFormat="1" ht="11.25" x14ac:dyDescent="0.2">
      <c r="A26" s="11"/>
      <c r="B26" s="265" t="s">
        <v>267</v>
      </c>
      <c r="C26" s="265"/>
      <c r="D26" s="265"/>
      <c r="E26" s="265"/>
      <c r="F26" s="265"/>
      <c r="G26" s="265"/>
      <c r="H26" s="265"/>
      <c r="I26" s="265"/>
      <c r="J26" s="265"/>
      <c r="K26" s="265"/>
      <c r="L26" s="265"/>
      <c r="M26" s="265"/>
      <c r="N26" s="265"/>
      <c r="O26" s="265"/>
      <c r="P26" s="265"/>
      <c r="Q26" s="265"/>
      <c r="R26" s="265"/>
      <c r="S26" s="265"/>
      <c r="T26" s="265"/>
      <c r="U26" s="11"/>
    </row>
    <row r="27" spans="1:21" s="16" customFormat="1" ht="11.25" x14ac:dyDescent="0.2">
      <c r="A27" s="11"/>
      <c r="B27" s="265" t="s">
        <v>268</v>
      </c>
      <c r="C27" s="265"/>
      <c r="D27" s="265"/>
      <c r="E27" s="265"/>
      <c r="F27" s="265"/>
      <c r="G27" s="265"/>
      <c r="H27" s="265"/>
      <c r="I27" s="265"/>
      <c r="J27" s="265"/>
      <c r="K27" s="265"/>
      <c r="L27" s="265"/>
      <c r="M27" s="265"/>
      <c r="N27" s="265"/>
      <c r="O27" s="265"/>
      <c r="P27" s="265"/>
      <c r="Q27" s="265"/>
      <c r="R27" s="265"/>
      <c r="S27" s="265"/>
      <c r="T27" s="265"/>
      <c r="U27" s="11"/>
    </row>
    <row r="28" spans="1:21" ht="18.75" customHeight="1" x14ac:dyDescent="0.2">
      <c r="A28" s="41"/>
      <c r="B28" s="41"/>
      <c r="C28" s="41"/>
      <c r="D28" s="41"/>
      <c r="E28" s="41"/>
      <c r="F28" s="41"/>
      <c r="G28" s="41"/>
      <c r="H28" s="41"/>
      <c r="I28" s="41"/>
      <c r="J28" s="41"/>
      <c r="K28" s="41"/>
      <c r="L28" s="41"/>
      <c r="M28" s="41"/>
      <c r="N28" s="41"/>
      <c r="O28" s="41"/>
      <c r="P28" s="41"/>
      <c r="Q28" s="41"/>
      <c r="R28" s="41"/>
      <c r="S28" s="41"/>
      <c r="T28" s="41"/>
      <c r="U28" s="41"/>
    </row>
    <row r="29" spans="1:21" ht="18.75" customHeight="1" x14ac:dyDescent="0.2">
      <c r="A29" s="41"/>
      <c r="B29" s="41"/>
      <c r="C29" s="41"/>
      <c r="D29" s="41"/>
      <c r="E29" s="41"/>
      <c r="F29" s="41"/>
      <c r="G29" s="41"/>
      <c r="H29" s="41"/>
      <c r="I29" s="41"/>
      <c r="J29" s="41"/>
      <c r="K29" s="41"/>
      <c r="L29" s="41"/>
      <c r="M29" s="41"/>
      <c r="N29" s="41"/>
      <c r="O29" s="41"/>
      <c r="P29" s="41"/>
      <c r="Q29" s="41"/>
      <c r="R29" s="41"/>
      <c r="S29" s="41"/>
      <c r="T29" s="41"/>
      <c r="U29" s="41"/>
    </row>
    <row r="30" spans="1:21" ht="18.75" customHeight="1" x14ac:dyDescent="0.2">
      <c r="A30" s="41"/>
      <c r="B30" s="41"/>
      <c r="C30" s="41"/>
      <c r="D30" s="41"/>
      <c r="E30" s="41"/>
      <c r="F30" s="41"/>
      <c r="G30" s="41"/>
      <c r="H30" s="41"/>
      <c r="I30" s="41"/>
      <c r="J30" s="41"/>
      <c r="K30" s="41"/>
      <c r="L30" s="41"/>
      <c r="M30" s="41"/>
      <c r="N30" s="41"/>
      <c r="O30" s="41"/>
      <c r="P30" s="41"/>
      <c r="Q30" s="41"/>
      <c r="R30" s="41"/>
      <c r="S30" s="41"/>
      <c r="T30" s="41"/>
      <c r="U30" s="41"/>
    </row>
    <row r="31" spans="1:21" ht="18.75" customHeight="1" x14ac:dyDescent="0.2">
      <c r="A31" s="41"/>
      <c r="B31" s="41"/>
      <c r="C31" s="41"/>
      <c r="D31" s="41"/>
      <c r="E31" s="41"/>
      <c r="F31" s="41"/>
      <c r="G31" s="41"/>
      <c r="H31" s="41"/>
      <c r="I31" s="41"/>
      <c r="J31" s="41"/>
      <c r="K31" s="41"/>
      <c r="L31" s="41"/>
      <c r="M31" s="41"/>
      <c r="N31" s="41"/>
      <c r="O31" s="41"/>
      <c r="P31" s="41"/>
      <c r="Q31" s="41"/>
      <c r="R31" s="41"/>
      <c r="S31" s="41"/>
      <c r="T31" s="41"/>
      <c r="U31" s="41"/>
    </row>
    <row r="32" spans="1:21" ht="18.75" customHeight="1" x14ac:dyDescent="0.2">
      <c r="A32" s="41"/>
      <c r="B32" s="41"/>
      <c r="C32" s="41"/>
      <c r="D32" s="41"/>
      <c r="E32" s="41"/>
      <c r="F32" s="41"/>
      <c r="G32" s="41"/>
      <c r="H32" s="41"/>
      <c r="I32" s="41"/>
      <c r="J32" s="41"/>
      <c r="K32" s="41"/>
      <c r="L32" s="41"/>
      <c r="M32" s="41"/>
      <c r="N32" s="41"/>
      <c r="O32" s="41"/>
      <c r="P32" s="41"/>
      <c r="Q32" s="41"/>
      <c r="R32" s="41"/>
      <c r="S32" s="41"/>
      <c r="T32" s="41"/>
      <c r="U32" s="41"/>
    </row>
    <row r="33" spans="1:21" ht="18.75" customHeight="1" x14ac:dyDescent="0.2">
      <c r="A33" s="41"/>
      <c r="B33" s="41"/>
      <c r="C33" s="41"/>
      <c r="D33" s="41"/>
      <c r="E33" s="41"/>
      <c r="F33" s="41"/>
      <c r="G33" s="41"/>
      <c r="H33" s="41"/>
      <c r="I33" s="41"/>
      <c r="J33" s="41"/>
      <c r="K33" s="41"/>
      <c r="L33" s="41"/>
      <c r="M33" s="41"/>
      <c r="N33" s="41"/>
      <c r="O33" s="41"/>
      <c r="P33" s="41"/>
      <c r="Q33" s="41"/>
      <c r="R33" s="41"/>
      <c r="S33" s="41"/>
      <c r="T33" s="41"/>
      <c r="U33" s="41"/>
    </row>
    <row r="34" spans="1:21" ht="18.75" customHeight="1" x14ac:dyDescent="0.2">
      <c r="A34" s="41"/>
      <c r="B34" s="41"/>
      <c r="C34" s="41"/>
      <c r="D34" s="41"/>
      <c r="E34" s="41"/>
      <c r="F34" s="41"/>
      <c r="G34" s="41"/>
      <c r="H34" s="41"/>
      <c r="I34" s="41"/>
      <c r="J34" s="41"/>
      <c r="K34" s="41"/>
      <c r="L34" s="41"/>
      <c r="M34" s="41"/>
      <c r="N34" s="41"/>
      <c r="O34" s="41"/>
      <c r="P34" s="41"/>
      <c r="Q34" s="41"/>
      <c r="R34" s="41"/>
      <c r="S34" s="41"/>
      <c r="T34" s="41"/>
      <c r="U34" s="41"/>
    </row>
    <row r="35" spans="1:21" ht="18.75" customHeight="1" x14ac:dyDescent="0.2">
      <c r="A35" s="41"/>
      <c r="B35" s="41"/>
      <c r="C35" s="41"/>
      <c r="D35" s="41"/>
      <c r="E35" s="41"/>
      <c r="F35" s="41"/>
      <c r="G35" s="41"/>
      <c r="H35" s="41"/>
      <c r="I35" s="41"/>
      <c r="J35" s="41"/>
      <c r="K35" s="41"/>
      <c r="L35" s="41"/>
      <c r="M35" s="41"/>
      <c r="N35" s="41"/>
      <c r="O35" s="41"/>
      <c r="P35" s="41"/>
      <c r="Q35" s="41"/>
      <c r="R35" s="41"/>
      <c r="S35" s="41"/>
      <c r="T35" s="41"/>
      <c r="U35" s="41"/>
    </row>
    <row r="36" spans="1:21" ht="18.75" customHeight="1" x14ac:dyDescent="0.2">
      <c r="A36" s="41"/>
      <c r="B36" s="41"/>
      <c r="C36" s="41"/>
      <c r="D36" s="41"/>
      <c r="E36" s="41"/>
      <c r="F36" s="41"/>
      <c r="G36" s="41"/>
      <c r="H36" s="41"/>
      <c r="I36" s="41"/>
      <c r="J36" s="41"/>
      <c r="K36" s="41"/>
      <c r="L36" s="41"/>
      <c r="M36" s="41"/>
      <c r="N36" s="41"/>
      <c r="O36" s="41"/>
      <c r="P36" s="41"/>
      <c r="Q36" s="41"/>
      <c r="R36" s="41"/>
      <c r="S36" s="41"/>
      <c r="T36" s="41"/>
      <c r="U36" s="41"/>
    </row>
    <row r="37" spans="1:21" ht="18.75" customHeight="1" x14ac:dyDescent="0.2">
      <c r="A37" s="41"/>
      <c r="B37" s="41"/>
      <c r="C37" s="41"/>
      <c r="D37" s="41"/>
      <c r="E37" s="41"/>
      <c r="F37" s="41"/>
      <c r="G37" s="41"/>
      <c r="H37" s="41"/>
      <c r="I37" s="41"/>
      <c r="J37" s="41"/>
      <c r="K37" s="41"/>
      <c r="L37" s="41"/>
      <c r="M37" s="41"/>
      <c r="N37" s="41"/>
      <c r="O37" s="41"/>
      <c r="P37" s="41"/>
      <c r="Q37" s="41"/>
      <c r="R37" s="41"/>
      <c r="S37" s="41"/>
      <c r="T37" s="41"/>
      <c r="U37" s="41"/>
    </row>
    <row r="38" spans="1:21" ht="18.75" customHeight="1" x14ac:dyDescent="0.2">
      <c r="A38" s="41"/>
      <c r="B38" s="41"/>
      <c r="C38" s="41"/>
      <c r="D38" s="41"/>
      <c r="E38" s="41"/>
      <c r="F38" s="41"/>
      <c r="G38" s="41"/>
      <c r="H38" s="41"/>
      <c r="I38" s="41"/>
      <c r="J38" s="41"/>
      <c r="K38" s="41"/>
      <c r="L38" s="41"/>
      <c r="M38" s="41"/>
      <c r="N38" s="41"/>
      <c r="O38" s="41"/>
      <c r="P38" s="41"/>
      <c r="Q38" s="41"/>
      <c r="R38" s="41"/>
      <c r="S38" s="41"/>
      <c r="T38" s="41"/>
      <c r="U38" s="41"/>
    </row>
    <row r="39" spans="1:21" ht="18.75" customHeight="1" x14ac:dyDescent="0.2">
      <c r="A39" s="41"/>
      <c r="B39" s="41"/>
      <c r="C39" s="41"/>
      <c r="D39" s="41"/>
      <c r="E39" s="41"/>
      <c r="F39" s="41"/>
      <c r="G39" s="41"/>
      <c r="H39" s="41"/>
      <c r="I39" s="41"/>
      <c r="J39" s="41"/>
      <c r="K39" s="41"/>
      <c r="L39" s="41"/>
      <c r="M39" s="41"/>
      <c r="N39" s="41"/>
      <c r="O39" s="41"/>
      <c r="P39" s="41"/>
      <c r="Q39" s="41"/>
      <c r="R39" s="41"/>
      <c r="S39" s="41"/>
      <c r="T39" s="41"/>
      <c r="U39" s="41"/>
    </row>
    <row r="40" spans="1:21" ht="18.75" customHeight="1" x14ac:dyDescent="0.2">
      <c r="A40" s="41"/>
      <c r="B40" s="41"/>
      <c r="C40" s="41"/>
      <c r="D40" s="41"/>
      <c r="E40" s="41"/>
      <c r="F40" s="41"/>
      <c r="G40" s="41"/>
      <c r="H40" s="41"/>
      <c r="I40" s="41"/>
      <c r="J40" s="41"/>
      <c r="K40" s="41"/>
      <c r="L40" s="41"/>
      <c r="M40" s="41"/>
      <c r="N40" s="41"/>
      <c r="O40" s="41"/>
      <c r="P40" s="41"/>
      <c r="Q40" s="41"/>
      <c r="R40" s="41"/>
      <c r="S40" s="41"/>
      <c r="T40" s="41"/>
      <c r="U40" s="41"/>
    </row>
    <row r="41" spans="1:21" ht="18.75" customHeight="1" x14ac:dyDescent="0.2">
      <c r="A41" s="41"/>
      <c r="B41" s="41"/>
      <c r="C41" s="41"/>
      <c r="D41" s="41"/>
      <c r="E41" s="41"/>
      <c r="F41" s="41"/>
      <c r="G41" s="41"/>
      <c r="H41" s="41"/>
      <c r="I41" s="41"/>
      <c r="J41" s="41"/>
      <c r="K41" s="41"/>
      <c r="L41" s="41"/>
      <c r="M41" s="41"/>
      <c r="N41" s="41"/>
      <c r="O41" s="41"/>
      <c r="P41" s="41"/>
      <c r="Q41" s="41"/>
      <c r="R41" s="41"/>
      <c r="S41" s="41"/>
      <c r="T41" s="41"/>
      <c r="U41" s="41"/>
    </row>
    <row r="42" spans="1:21" ht="18.75" customHeight="1" x14ac:dyDescent="0.2">
      <c r="A42" s="41"/>
      <c r="B42" s="41"/>
      <c r="C42" s="41"/>
      <c r="D42" s="41"/>
      <c r="E42" s="41"/>
      <c r="F42" s="41"/>
      <c r="G42" s="41"/>
      <c r="H42" s="41"/>
      <c r="I42" s="41"/>
      <c r="J42" s="41"/>
      <c r="K42" s="41"/>
      <c r="L42" s="41"/>
      <c r="M42" s="41"/>
      <c r="N42" s="41"/>
      <c r="O42" s="41"/>
      <c r="P42" s="41"/>
      <c r="Q42" s="41"/>
      <c r="R42" s="41"/>
      <c r="S42" s="41"/>
      <c r="T42" s="41"/>
      <c r="U42" s="41"/>
    </row>
    <row r="43" spans="1:21" ht="18.75" customHeight="1" x14ac:dyDescent="0.2">
      <c r="A43" s="41"/>
      <c r="B43" s="41"/>
      <c r="C43" s="41"/>
      <c r="D43" s="41"/>
      <c r="E43" s="41"/>
      <c r="F43" s="41"/>
      <c r="G43" s="41"/>
      <c r="H43" s="41"/>
      <c r="I43" s="41"/>
      <c r="J43" s="41"/>
      <c r="K43" s="41"/>
      <c r="L43" s="41"/>
      <c r="M43" s="41"/>
      <c r="N43" s="41"/>
      <c r="O43" s="41"/>
      <c r="P43" s="41"/>
      <c r="Q43" s="41"/>
      <c r="R43" s="41"/>
      <c r="S43" s="41"/>
      <c r="T43" s="41"/>
      <c r="U43" s="41"/>
    </row>
    <row r="44" spans="1:21" ht="18.75" customHeight="1" x14ac:dyDescent="0.2">
      <c r="A44" s="41"/>
      <c r="B44" s="41"/>
      <c r="C44" s="41"/>
      <c r="D44" s="41"/>
      <c r="E44" s="41"/>
      <c r="F44" s="41"/>
      <c r="G44" s="41"/>
      <c r="H44" s="41"/>
      <c r="I44" s="41"/>
      <c r="J44" s="41"/>
      <c r="K44" s="41"/>
      <c r="L44" s="41"/>
      <c r="M44" s="41"/>
      <c r="N44" s="41"/>
      <c r="O44" s="41"/>
      <c r="P44" s="41"/>
      <c r="Q44" s="41"/>
      <c r="R44" s="41"/>
      <c r="S44" s="41"/>
      <c r="T44" s="41"/>
      <c r="U44" s="41"/>
    </row>
    <row r="45" spans="1:21" ht="18.75" customHeight="1" x14ac:dyDescent="0.2">
      <c r="A45" s="41"/>
      <c r="B45" s="41"/>
      <c r="C45" s="41"/>
      <c r="D45" s="41"/>
      <c r="E45" s="41"/>
      <c r="F45" s="41"/>
      <c r="G45" s="41"/>
      <c r="H45" s="41"/>
      <c r="I45" s="41"/>
      <c r="J45" s="41"/>
      <c r="K45" s="41"/>
      <c r="L45" s="41"/>
      <c r="M45" s="41"/>
      <c r="N45" s="41"/>
      <c r="O45" s="41"/>
      <c r="P45" s="41"/>
      <c r="Q45" s="41"/>
      <c r="R45" s="41"/>
      <c r="S45" s="41"/>
      <c r="T45" s="41"/>
      <c r="U45" s="41"/>
    </row>
    <row r="46" spans="1:21" ht="18.75" customHeight="1" x14ac:dyDescent="0.2">
      <c r="A46" s="41"/>
      <c r="B46" s="41"/>
      <c r="C46" s="41"/>
      <c r="D46" s="41"/>
      <c r="E46" s="41"/>
      <c r="F46" s="41"/>
      <c r="G46" s="41"/>
      <c r="H46" s="41"/>
      <c r="I46" s="41"/>
      <c r="J46" s="41"/>
      <c r="K46" s="41"/>
      <c r="L46" s="41"/>
      <c r="M46" s="41"/>
      <c r="N46" s="41"/>
      <c r="O46" s="41"/>
      <c r="P46" s="41"/>
      <c r="Q46" s="41"/>
      <c r="R46" s="41"/>
      <c r="S46" s="41"/>
      <c r="T46" s="41"/>
      <c r="U46" s="41"/>
    </row>
    <row r="47" spans="1:21" ht="18.75" customHeight="1" x14ac:dyDescent="0.2">
      <c r="A47" s="41"/>
      <c r="B47" s="41"/>
      <c r="C47" s="41"/>
      <c r="D47" s="41"/>
      <c r="E47" s="41"/>
      <c r="F47" s="41"/>
      <c r="G47" s="41"/>
      <c r="H47" s="41"/>
      <c r="I47" s="41"/>
      <c r="J47" s="41"/>
      <c r="K47" s="41"/>
      <c r="L47" s="41"/>
      <c r="M47" s="41"/>
      <c r="N47" s="41"/>
      <c r="O47" s="41"/>
      <c r="P47" s="41"/>
      <c r="Q47" s="41"/>
      <c r="R47" s="41"/>
      <c r="S47" s="41"/>
      <c r="T47" s="41"/>
      <c r="U47" s="41"/>
    </row>
    <row r="48" spans="1:21" ht="18.75" customHeight="1" x14ac:dyDescent="0.2">
      <c r="A48" s="41"/>
      <c r="B48" s="41"/>
      <c r="C48" s="41"/>
      <c r="D48" s="41"/>
      <c r="E48" s="41"/>
      <c r="F48" s="41"/>
      <c r="G48" s="41"/>
      <c r="H48" s="41"/>
      <c r="I48" s="41"/>
      <c r="J48" s="41"/>
      <c r="K48" s="41"/>
      <c r="L48" s="41"/>
      <c r="M48" s="41"/>
      <c r="N48" s="41"/>
      <c r="O48" s="41"/>
      <c r="P48" s="41"/>
      <c r="Q48" s="41"/>
      <c r="R48" s="41"/>
      <c r="S48" s="41"/>
      <c r="T48" s="41"/>
      <c r="U48" s="41"/>
    </row>
    <row r="49" spans="1:21" ht="18.75" customHeight="1" x14ac:dyDescent="0.2">
      <c r="A49" s="41"/>
      <c r="B49" s="41"/>
      <c r="C49" s="41"/>
      <c r="D49" s="41"/>
      <c r="E49" s="41"/>
      <c r="F49" s="41"/>
      <c r="G49" s="41"/>
      <c r="H49" s="41"/>
      <c r="I49" s="41"/>
      <c r="J49" s="41"/>
      <c r="K49" s="41"/>
      <c r="L49" s="41"/>
      <c r="M49" s="41"/>
      <c r="N49" s="41"/>
      <c r="O49" s="41"/>
      <c r="P49" s="41"/>
      <c r="Q49" s="41"/>
      <c r="R49" s="41"/>
      <c r="S49" s="41"/>
      <c r="T49" s="41"/>
      <c r="U49" s="41"/>
    </row>
    <row r="50" spans="1:21" ht="18.75" customHeight="1" x14ac:dyDescent="0.2">
      <c r="A50" s="41"/>
      <c r="B50" s="41"/>
      <c r="C50" s="41"/>
      <c r="D50" s="41"/>
      <c r="E50" s="41"/>
      <c r="F50" s="41"/>
      <c r="G50" s="41"/>
      <c r="H50" s="41"/>
      <c r="I50" s="41"/>
      <c r="J50" s="41"/>
      <c r="K50" s="41"/>
      <c r="L50" s="41"/>
      <c r="M50" s="41"/>
      <c r="N50" s="41"/>
      <c r="O50" s="41"/>
      <c r="P50" s="41"/>
      <c r="Q50" s="41"/>
      <c r="R50" s="41"/>
      <c r="S50" s="41"/>
      <c r="T50" s="41"/>
      <c r="U50" s="41"/>
    </row>
    <row r="51" spans="1:21" ht="18.75" customHeight="1" x14ac:dyDescent="0.2">
      <c r="A51" s="41"/>
      <c r="B51" s="41"/>
      <c r="C51" s="41"/>
      <c r="D51" s="41"/>
      <c r="E51" s="41"/>
      <c r="F51" s="41"/>
      <c r="G51" s="41"/>
      <c r="H51" s="41"/>
      <c r="I51" s="41"/>
      <c r="J51" s="41"/>
      <c r="K51" s="41"/>
      <c r="L51" s="41"/>
      <c r="M51" s="41"/>
      <c r="N51" s="41"/>
      <c r="O51" s="41"/>
      <c r="P51" s="41"/>
      <c r="Q51" s="41"/>
      <c r="R51" s="41"/>
      <c r="S51" s="41"/>
      <c r="T51" s="41"/>
      <c r="U51" s="41"/>
    </row>
    <row r="52" spans="1:21" ht="18.75" customHeight="1" x14ac:dyDescent="0.2">
      <c r="A52" s="41"/>
      <c r="B52" s="12" t="s">
        <v>143</v>
      </c>
      <c r="C52" s="41"/>
      <c r="D52" s="41"/>
      <c r="E52" s="41"/>
      <c r="F52" s="41"/>
      <c r="G52" s="41"/>
      <c r="H52" s="41"/>
      <c r="I52" s="41"/>
      <c r="J52" s="41"/>
      <c r="K52" s="41"/>
      <c r="L52" s="41"/>
      <c r="M52" s="41"/>
      <c r="N52" s="41"/>
      <c r="O52" s="41"/>
      <c r="P52" s="41"/>
      <c r="Q52" s="41"/>
      <c r="R52" s="41"/>
      <c r="S52" s="41"/>
      <c r="T52" s="41"/>
      <c r="U52" s="41"/>
    </row>
    <row r="53" spans="1:21" ht="18.75" customHeight="1" x14ac:dyDescent="0.2">
      <c r="A53" s="41"/>
      <c r="B53" s="41"/>
      <c r="C53" s="41"/>
      <c r="D53" s="41"/>
      <c r="E53" s="41"/>
      <c r="F53" s="41"/>
      <c r="G53" s="41"/>
      <c r="H53" s="41"/>
      <c r="I53" s="41"/>
      <c r="J53" s="41"/>
      <c r="K53" s="41"/>
      <c r="L53" s="41"/>
      <c r="M53" s="41"/>
      <c r="N53" s="41"/>
      <c r="O53" s="41"/>
      <c r="P53" s="41"/>
      <c r="Q53" s="41"/>
      <c r="R53" s="41"/>
      <c r="S53" s="41"/>
      <c r="T53" s="41"/>
      <c r="U53" s="41"/>
    </row>
    <row r="54" spans="1:21" ht="18.75" customHeight="1" x14ac:dyDescent="0.2">
      <c r="A54" s="41"/>
      <c r="B54" s="41"/>
      <c r="C54" s="41"/>
      <c r="D54" s="41"/>
      <c r="E54" s="41"/>
      <c r="F54" s="41"/>
      <c r="G54" s="41"/>
      <c r="H54" s="41"/>
      <c r="I54" s="41"/>
      <c r="J54" s="41"/>
      <c r="K54" s="41"/>
      <c r="L54" s="41"/>
      <c r="M54" s="41"/>
      <c r="N54" s="41"/>
      <c r="O54" s="41"/>
      <c r="P54" s="41"/>
      <c r="Q54" s="41"/>
      <c r="R54" s="41"/>
      <c r="S54" s="41"/>
      <c r="T54" s="41"/>
      <c r="U54" s="41"/>
    </row>
    <row r="55" spans="1:21" ht="18.75" customHeight="1" x14ac:dyDescent="0.2">
      <c r="A55" s="41"/>
      <c r="B55" s="41"/>
      <c r="C55" s="41"/>
      <c r="D55" s="41"/>
      <c r="E55" s="41"/>
      <c r="F55" s="41"/>
      <c r="G55" s="41"/>
      <c r="H55" s="41"/>
      <c r="I55" s="41"/>
      <c r="J55" s="41"/>
      <c r="K55" s="41"/>
      <c r="L55" s="41"/>
      <c r="M55" s="41"/>
      <c r="N55" s="41"/>
      <c r="O55" s="41"/>
      <c r="P55" s="41"/>
      <c r="Q55" s="41"/>
      <c r="R55" s="41"/>
      <c r="S55" s="41"/>
      <c r="T55" s="41"/>
      <c r="U55" s="41"/>
    </row>
    <row r="56" spans="1:21" ht="18.75" customHeight="1" x14ac:dyDescent="0.2">
      <c r="A56" s="41"/>
      <c r="B56" s="41"/>
      <c r="C56" s="41"/>
      <c r="D56" s="41"/>
      <c r="E56" s="41"/>
      <c r="F56" s="41"/>
      <c r="G56" s="41"/>
      <c r="H56" s="41"/>
      <c r="I56" s="41"/>
      <c r="J56" s="41"/>
      <c r="K56" s="41"/>
      <c r="L56" s="41"/>
      <c r="M56" s="41"/>
      <c r="N56" s="41"/>
      <c r="O56" s="41"/>
      <c r="P56" s="41"/>
      <c r="Q56" s="41"/>
      <c r="R56" s="41"/>
      <c r="S56" s="41"/>
      <c r="T56" s="41"/>
      <c r="U56" s="41"/>
    </row>
    <row r="57" spans="1:21" ht="18.75" customHeight="1" x14ac:dyDescent="0.2">
      <c r="A57" s="41"/>
      <c r="B57" s="41"/>
      <c r="C57" s="41"/>
      <c r="D57" s="41"/>
      <c r="E57" s="41"/>
      <c r="F57" s="41"/>
      <c r="G57" s="41"/>
      <c r="H57" s="41"/>
      <c r="I57" s="41"/>
      <c r="J57" s="41"/>
      <c r="K57" s="41"/>
      <c r="L57" s="41"/>
      <c r="M57" s="41"/>
      <c r="N57" s="41"/>
      <c r="O57" s="41"/>
      <c r="P57" s="41"/>
      <c r="Q57" s="41"/>
      <c r="R57" s="41"/>
      <c r="S57" s="41"/>
      <c r="T57" s="41"/>
      <c r="U57" s="41"/>
    </row>
    <row r="58" spans="1:21" ht="18.75" customHeight="1" x14ac:dyDescent="0.2">
      <c r="A58" s="41"/>
      <c r="B58" s="41"/>
      <c r="C58" s="41"/>
      <c r="D58" s="41"/>
      <c r="E58" s="41"/>
      <c r="F58" s="41"/>
      <c r="G58" s="41"/>
      <c r="H58" s="41"/>
      <c r="I58" s="41"/>
      <c r="J58" s="41"/>
      <c r="K58" s="41"/>
      <c r="L58" s="41"/>
      <c r="M58" s="41"/>
      <c r="N58" s="41"/>
      <c r="O58" s="41"/>
      <c r="P58" s="41"/>
      <c r="Q58" s="41"/>
      <c r="R58" s="41"/>
      <c r="S58" s="41"/>
      <c r="T58" s="41"/>
      <c r="U58" s="41"/>
    </row>
    <row r="59" spans="1:21" ht="18.75" customHeight="1" x14ac:dyDescent="0.2">
      <c r="A59" s="41"/>
      <c r="B59" s="41"/>
      <c r="C59" s="41"/>
      <c r="D59" s="41"/>
      <c r="E59" s="41"/>
      <c r="F59" s="41"/>
      <c r="G59" s="41"/>
      <c r="H59" s="41"/>
      <c r="I59" s="41"/>
      <c r="J59" s="41"/>
      <c r="K59" s="41"/>
      <c r="L59" s="41"/>
      <c r="M59" s="41"/>
      <c r="N59" s="41"/>
      <c r="O59" s="41"/>
      <c r="P59" s="41"/>
      <c r="Q59" s="41"/>
      <c r="R59" s="41"/>
      <c r="S59" s="41"/>
      <c r="T59" s="41"/>
      <c r="U59" s="41"/>
    </row>
    <row r="60" spans="1:21" ht="18.75" customHeight="1" x14ac:dyDescent="0.2">
      <c r="A60" s="41"/>
      <c r="B60" s="41"/>
      <c r="C60" s="41"/>
      <c r="D60" s="41"/>
      <c r="E60" s="41"/>
      <c r="F60" s="41"/>
      <c r="G60" s="41"/>
      <c r="H60" s="41"/>
      <c r="I60" s="41"/>
      <c r="J60" s="41"/>
      <c r="K60" s="41"/>
      <c r="L60" s="41"/>
      <c r="M60" s="41"/>
      <c r="N60" s="41"/>
      <c r="O60" s="41"/>
      <c r="P60" s="41"/>
      <c r="Q60" s="41"/>
      <c r="R60" s="41"/>
      <c r="S60" s="41"/>
      <c r="T60" s="41"/>
      <c r="U60" s="41"/>
    </row>
    <row r="61" spans="1:21" ht="18.75" customHeight="1" x14ac:dyDescent="0.2">
      <c r="A61" s="41"/>
      <c r="B61" s="41"/>
      <c r="C61" s="41"/>
      <c r="D61" s="41"/>
      <c r="E61" s="41"/>
      <c r="F61" s="41"/>
      <c r="G61" s="41"/>
      <c r="H61" s="41"/>
      <c r="I61" s="41"/>
      <c r="J61" s="41"/>
      <c r="K61" s="41"/>
      <c r="L61" s="41"/>
      <c r="M61" s="41"/>
      <c r="N61" s="41"/>
      <c r="O61" s="41"/>
      <c r="P61" s="41"/>
      <c r="Q61" s="41"/>
      <c r="R61" s="41"/>
      <c r="S61" s="41"/>
      <c r="T61" s="41"/>
      <c r="U61" s="41"/>
    </row>
    <row r="62" spans="1:21" ht="18.75" customHeight="1" x14ac:dyDescent="0.2">
      <c r="A62" s="41"/>
      <c r="B62" s="41"/>
      <c r="C62" s="41"/>
      <c r="D62" s="41"/>
      <c r="E62" s="41"/>
      <c r="F62" s="41"/>
      <c r="G62" s="41"/>
      <c r="H62" s="41"/>
      <c r="I62" s="41"/>
      <c r="J62" s="41"/>
      <c r="K62" s="41"/>
      <c r="L62" s="41"/>
      <c r="M62" s="41"/>
      <c r="N62" s="41"/>
      <c r="O62" s="41"/>
      <c r="P62" s="41"/>
      <c r="Q62" s="41"/>
      <c r="R62" s="41"/>
      <c r="S62" s="41"/>
      <c r="T62" s="41"/>
      <c r="U62" s="41"/>
    </row>
    <row r="63" spans="1:21" ht="18.75" customHeight="1" x14ac:dyDescent="0.2">
      <c r="A63" s="41"/>
      <c r="B63" s="41"/>
      <c r="C63" s="41"/>
      <c r="D63" s="41"/>
      <c r="E63" s="41"/>
      <c r="F63" s="41"/>
      <c r="G63" s="41"/>
      <c r="H63" s="41"/>
      <c r="I63" s="41"/>
      <c r="J63" s="41"/>
      <c r="K63" s="41"/>
      <c r="L63" s="41"/>
      <c r="M63" s="41"/>
      <c r="N63" s="41"/>
      <c r="O63" s="41"/>
      <c r="P63" s="41"/>
      <c r="Q63" s="41"/>
      <c r="R63" s="41"/>
      <c r="S63" s="41"/>
      <c r="T63" s="41"/>
      <c r="U63" s="41"/>
    </row>
    <row r="64" spans="1:21" ht="18.75" customHeight="1" x14ac:dyDescent="0.2">
      <c r="A64" s="41"/>
      <c r="B64" s="41"/>
      <c r="C64" s="41"/>
      <c r="D64" s="41"/>
      <c r="E64" s="41"/>
      <c r="F64" s="41"/>
      <c r="G64" s="41"/>
      <c r="H64" s="41"/>
      <c r="I64" s="41"/>
      <c r="J64" s="41"/>
      <c r="K64" s="41"/>
      <c r="L64" s="41"/>
      <c r="M64" s="41"/>
      <c r="N64" s="41"/>
      <c r="O64" s="41"/>
      <c r="P64" s="41"/>
      <c r="Q64" s="41"/>
      <c r="R64" s="41"/>
      <c r="S64" s="41"/>
      <c r="T64" s="41"/>
      <c r="U64" s="41"/>
    </row>
    <row r="65" spans="1:21" ht="18.75" customHeight="1" x14ac:dyDescent="0.2">
      <c r="A65" s="41"/>
      <c r="B65" s="41"/>
      <c r="C65" s="41"/>
      <c r="D65" s="41"/>
      <c r="E65" s="41"/>
      <c r="F65" s="41"/>
      <c r="G65" s="41"/>
      <c r="H65" s="41"/>
      <c r="I65" s="41"/>
      <c r="J65" s="41"/>
      <c r="K65" s="41"/>
      <c r="L65" s="41"/>
      <c r="M65" s="41"/>
      <c r="N65" s="41"/>
      <c r="O65" s="41"/>
      <c r="P65" s="41"/>
      <c r="Q65" s="41"/>
      <c r="R65" s="41"/>
      <c r="S65" s="41"/>
      <c r="T65" s="41"/>
      <c r="U65" s="41"/>
    </row>
    <row r="66" spans="1:21" ht="18.75" customHeight="1" x14ac:dyDescent="0.2">
      <c r="A66" s="41"/>
      <c r="B66" s="41"/>
      <c r="C66" s="41"/>
      <c r="D66" s="41"/>
      <c r="E66" s="41"/>
      <c r="F66" s="41"/>
      <c r="G66" s="41"/>
      <c r="H66" s="41"/>
      <c r="I66" s="41"/>
      <c r="J66" s="41"/>
      <c r="K66" s="41"/>
      <c r="L66" s="41"/>
      <c r="M66" s="41"/>
      <c r="N66" s="41"/>
      <c r="O66" s="41"/>
      <c r="P66" s="41"/>
      <c r="Q66" s="41"/>
      <c r="R66" s="41"/>
      <c r="S66" s="41"/>
      <c r="T66" s="41"/>
      <c r="U66" s="41"/>
    </row>
    <row r="67" spans="1:21" ht="18.75" customHeight="1" x14ac:dyDescent="0.2">
      <c r="A67" s="41"/>
      <c r="B67" s="41"/>
      <c r="C67" s="41"/>
      <c r="D67" s="41"/>
      <c r="E67" s="41"/>
      <c r="F67" s="41"/>
      <c r="G67" s="41"/>
      <c r="H67" s="41"/>
      <c r="I67" s="41"/>
      <c r="J67" s="41"/>
      <c r="K67" s="41"/>
      <c r="L67" s="41"/>
      <c r="M67" s="41"/>
      <c r="N67" s="41"/>
      <c r="O67" s="41"/>
      <c r="P67" s="41"/>
      <c r="Q67" s="41"/>
      <c r="R67" s="41"/>
      <c r="S67" s="41"/>
      <c r="T67" s="41"/>
      <c r="U67" s="41"/>
    </row>
    <row r="68" spans="1:21" ht="18.75" customHeight="1" x14ac:dyDescent="0.2">
      <c r="A68" s="41"/>
      <c r="B68" s="41"/>
      <c r="C68" s="41"/>
      <c r="D68" s="41"/>
      <c r="E68" s="41"/>
      <c r="F68" s="41"/>
      <c r="G68" s="41"/>
      <c r="H68" s="41"/>
      <c r="I68" s="41"/>
      <c r="J68" s="41"/>
      <c r="K68" s="41"/>
      <c r="L68" s="41"/>
      <c r="M68" s="41"/>
      <c r="N68" s="41"/>
      <c r="O68" s="41"/>
      <c r="P68" s="41"/>
      <c r="Q68" s="41"/>
      <c r="R68" s="41"/>
      <c r="S68" s="41"/>
      <c r="T68" s="41"/>
      <c r="U68" s="41"/>
    </row>
    <row r="69" spans="1:21" ht="18.75" customHeight="1" x14ac:dyDescent="0.2">
      <c r="A69" s="41"/>
      <c r="B69" s="41"/>
      <c r="C69" s="41"/>
      <c r="D69" s="41"/>
      <c r="E69" s="41"/>
      <c r="F69" s="41"/>
      <c r="G69" s="41"/>
      <c r="H69" s="41"/>
      <c r="I69" s="41"/>
      <c r="J69" s="41"/>
      <c r="K69" s="41"/>
      <c r="L69" s="41"/>
      <c r="M69" s="41"/>
      <c r="N69" s="41"/>
      <c r="O69" s="41"/>
      <c r="P69" s="41"/>
      <c r="Q69" s="41"/>
      <c r="R69" s="41"/>
      <c r="S69" s="41"/>
      <c r="T69" s="41"/>
      <c r="U69" s="41"/>
    </row>
    <row r="70" spans="1:21" ht="18.75" customHeight="1" x14ac:dyDescent="0.2">
      <c r="A70" s="41"/>
      <c r="B70" s="41"/>
      <c r="C70" s="41"/>
      <c r="D70" s="41"/>
      <c r="E70" s="41"/>
      <c r="F70" s="41"/>
      <c r="G70" s="41"/>
      <c r="H70" s="41"/>
      <c r="I70" s="41"/>
      <c r="J70" s="41"/>
      <c r="K70" s="41"/>
      <c r="L70" s="41"/>
      <c r="M70" s="41"/>
      <c r="N70" s="41"/>
      <c r="O70" s="41"/>
      <c r="P70" s="41"/>
      <c r="Q70" s="41"/>
      <c r="R70" s="41"/>
      <c r="S70" s="41"/>
      <c r="T70" s="41"/>
      <c r="U70" s="41"/>
    </row>
    <row r="71" spans="1:21" ht="18.75" customHeight="1" x14ac:dyDescent="0.2">
      <c r="A71" s="41"/>
      <c r="B71" s="41"/>
      <c r="C71" s="41"/>
      <c r="D71" s="41"/>
      <c r="E71" s="41"/>
      <c r="F71" s="41"/>
      <c r="G71" s="41"/>
      <c r="H71" s="41"/>
      <c r="I71" s="41"/>
      <c r="J71" s="41"/>
      <c r="K71" s="41"/>
      <c r="L71" s="41"/>
      <c r="M71" s="41"/>
      <c r="N71" s="41"/>
      <c r="O71" s="41"/>
      <c r="P71" s="41"/>
      <c r="Q71" s="41"/>
      <c r="R71" s="41"/>
      <c r="S71" s="41"/>
      <c r="T71" s="41"/>
      <c r="U71" s="41"/>
    </row>
    <row r="72" spans="1:21" ht="18.75" customHeight="1" x14ac:dyDescent="0.2">
      <c r="A72" s="41"/>
      <c r="B72" s="41"/>
      <c r="C72" s="41"/>
      <c r="D72" s="41"/>
      <c r="E72" s="41"/>
      <c r="F72" s="41"/>
      <c r="G72" s="41"/>
      <c r="H72" s="41"/>
      <c r="I72" s="41"/>
      <c r="J72" s="41"/>
      <c r="K72" s="41"/>
      <c r="L72" s="41"/>
      <c r="M72" s="41"/>
      <c r="N72" s="41"/>
      <c r="O72" s="41"/>
      <c r="P72" s="41"/>
      <c r="Q72" s="41"/>
      <c r="R72" s="41"/>
      <c r="S72" s="41"/>
      <c r="T72" s="41"/>
      <c r="U72" s="41"/>
    </row>
    <row r="73" spans="1:21" ht="18.75" customHeight="1" x14ac:dyDescent="0.2">
      <c r="A73" s="41"/>
      <c r="B73" s="41"/>
      <c r="C73" s="41"/>
      <c r="D73" s="41"/>
      <c r="E73" s="41"/>
      <c r="F73" s="41"/>
      <c r="G73" s="41"/>
      <c r="H73" s="41"/>
      <c r="I73" s="41"/>
      <c r="J73" s="41"/>
      <c r="K73" s="41"/>
      <c r="L73" s="41"/>
      <c r="M73" s="41"/>
      <c r="N73" s="41"/>
      <c r="O73" s="41"/>
      <c r="P73" s="41"/>
      <c r="Q73" s="41"/>
      <c r="R73" s="41"/>
      <c r="S73" s="41"/>
      <c r="T73" s="41"/>
      <c r="U73" s="41"/>
    </row>
    <row r="74" spans="1:21" ht="18.75" customHeight="1" x14ac:dyDescent="0.2">
      <c r="A74" s="41"/>
      <c r="B74" s="41"/>
      <c r="C74" s="41"/>
      <c r="D74" s="41"/>
      <c r="E74" s="41"/>
      <c r="F74" s="41"/>
      <c r="G74" s="41"/>
      <c r="H74" s="41"/>
      <c r="I74" s="41"/>
      <c r="J74" s="41"/>
      <c r="K74" s="41"/>
      <c r="L74" s="41"/>
      <c r="M74" s="41"/>
      <c r="N74" s="41"/>
      <c r="O74" s="41"/>
      <c r="P74" s="41"/>
      <c r="Q74" s="41"/>
      <c r="R74" s="41"/>
      <c r="S74" s="41"/>
      <c r="T74" s="41"/>
      <c r="U74" s="41"/>
    </row>
    <row r="75" spans="1:21" ht="18.75" customHeight="1" x14ac:dyDescent="0.2">
      <c r="A75" s="41"/>
      <c r="B75" s="41"/>
      <c r="C75" s="41"/>
      <c r="D75" s="41"/>
      <c r="E75" s="41"/>
      <c r="F75" s="41"/>
      <c r="G75" s="41"/>
      <c r="H75" s="41"/>
      <c r="I75" s="41"/>
      <c r="J75" s="41"/>
      <c r="K75" s="41"/>
      <c r="L75" s="41"/>
      <c r="M75" s="41"/>
      <c r="N75" s="41"/>
      <c r="O75" s="41"/>
      <c r="P75" s="41"/>
      <c r="Q75" s="41"/>
      <c r="R75" s="41"/>
      <c r="S75" s="41"/>
      <c r="T75" s="41"/>
      <c r="U75" s="41"/>
    </row>
    <row r="76" spans="1:21" ht="18.75" customHeight="1" x14ac:dyDescent="0.2">
      <c r="A76" s="41"/>
      <c r="B76" s="41"/>
      <c r="C76" s="41"/>
      <c r="D76" s="41"/>
      <c r="E76" s="41"/>
      <c r="F76" s="41"/>
      <c r="G76" s="41"/>
      <c r="H76" s="41"/>
      <c r="I76" s="41"/>
      <c r="J76" s="41"/>
      <c r="K76" s="41"/>
      <c r="L76" s="41"/>
      <c r="M76" s="41"/>
      <c r="N76" s="41"/>
      <c r="O76" s="41"/>
      <c r="P76" s="41"/>
      <c r="Q76" s="41"/>
      <c r="R76" s="41"/>
      <c r="S76" s="41"/>
      <c r="T76" s="41"/>
      <c r="U76" s="41"/>
    </row>
    <row r="77" spans="1:21" ht="18.75" customHeight="1" x14ac:dyDescent="0.2">
      <c r="A77" s="41"/>
      <c r="B77" s="41"/>
      <c r="C77" s="41"/>
      <c r="D77" s="41"/>
      <c r="E77" s="41"/>
      <c r="F77" s="41"/>
      <c r="G77" s="41"/>
      <c r="H77" s="41"/>
      <c r="I77" s="41"/>
      <c r="J77" s="41"/>
      <c r="K77" s="41"/>
      <c r="L77" s="41"/>
      <c r="M77" s="41"/>
      <c r="N77" s="41"/>
      <c r="O77" s="41"/>
      <c r="P77" s="41"/>
      <c r="Q77" s="41"/>
      <c r="R77" s="41"/>
      <c r="S77" s="41"/>
      <c r="T77" s="41"/>
      <c r="U77" s="41"/>
    </row>
    <row r="78" spans="1:21" ht="18.75" customHeight="1" x14ac:dyDescent="0.2">
      <c r="A78" s="41"/>
      <c r="B78" s="41"/>
      <c r="C78" s="41"/>
      <c r="D78" s="41"/>
      <c r="E78" s="41"/>
      <c r="F78" s="41"/>
      <c r="G78" s="41"/>
      <c r="H78" s="41"/>
      <c r="I78" s="41"/>
      <c r="J78" s="41"/>
      <c r="K78" s="41"/>
      <c r="L78" s="41"/>
      <c r="M78" s="41"/>
      <c r="N78" s="41"/>
      <c r="O78" s="41"/>
      <c r="P78" s="41"/>
      <c r="Q78" s="41"/>
      <c r="R78" s="41"/>
      <c r="S78" s="41"/>
      <c r="T78" s="41"/>
      <c r="U78" s="41"/>
    </row>
    <row r="79" spans="1:21" ht="18.75" customHeight="1" x14ac:dyDescent="0.2">
      <c r="A79" s="41"/>
      <c r="B79" s="41"/>
      <c r="C79" s="41"/>
      <c r="D79" s="41"/>
      <c r="E79" s="41"/>
      <c r="F79" s="41"/>
      <c r="G79" s="41"/>
      <c r="H79" s="41"/>
      <c r="I79" s="41"/>
      <c r="J79" s="41"/>
      <c r="K79" s="41"/>
      <c r="L79" s="41"/>
      <c r="M79" s="41"/>
      <c r="N79" s="41"/>
      <c r="O79" s="41"/>
      <c r="P79" s="41"/>
      <c r="Q79" s="41"/>
      <c r="R79" s="41"/>
      <c r="S79" s="41"/>
      <c r="T79" s="41"/>
      <c r="U79" s="41"/>
    </row>
    <row r="80" spans="1:21" ht="18.75" customHeight="1" x14ac:dyDescent="0.2">
      <c r="A80" s="41"/>
      <c r="B80" s="41"/>
      <c r="C80" s="41"/>
      <c r="D80" s="41"/>
      <c r="E80" s="41"/>
      <c r="F80" s="41"/>
      <c r="G80" s="41"/>
      <c r="H80" s="41"/>
      <c r="I80" s="41"/>
      <c r="J80" s="41"/>
      <c r="K80" s="41"/>
      <c r="L80" s="41"/>
      <c r="M80" s="41"/>
      <c r="N80" s="41"/>
      <c r="O80" s="41"/>
      <c r="P80" s="41"/>
      <c r="Q80" s="41"/>
      <c r="R80" s="41"/>
      <c r="S80" s="41"/>
      <c r="T80" s="41"/>
      <c r="U80" s="41"/>
    </row>
    <row r="81" spans="1:21" ht="18.75" customHeight="1" x14ac:dyDescent="0.2">
      <c r="A81" s="41"/>
      <c r="B81" s="41"/>
      <c r="C81" s="41"/>
      <c r="D81" s="41"/>
      <c r="E81" s="41"/>
      <c r="F81" s="41"/>
      <c r="G81" s="41"/>
      <c r="H81" s="41"/>
      <c r="I81" s="41"/>
      <c r="J81" s="41"/>
      <c r="K81" s="41"/>
      <c r="L81" s="41"/>
      <c r="M81" s="41"/>
      <c r="N81" s="41"/>
      <c r="O81" s="41"/>
      <c r="P81" s="41"/>
      <c r="Q81" s="41"/>
      <c r="R81" s="41"/>
      <c r="S81" s="41"/>
      <c r="T81" s="41"/>
      <c r="U81" s="41"/>
    </row>
    <row r="82" spans="1:21" ht="18.75" customHeight="1" x14ac:dyDescent="0.2">
      <c r="A82" s="41"/>
      <c r="B82" s="41"/>
      <c r="C82" s="41"/>
      <c r="D82" s="41"/>
      <c r="E82" s="41"/>
      <c r="F82" s="41"/>
      <c r="G82" s="41"/>
      <c r="H82" s="41"/>
      <c r="I82" s="41"/>
      <c r="J82" s="41"/>
      <c r="K82" s="41"/>
      <c r="L82" s="41"/>
      <c r="M82" s="41"/>
      <c r="N82" s="41"/>
      <c r="O82" s="41"/>
      <c r="P82" s="41"/>
      <c r="Q82" s="41"/>
      <c r="R82" s="41"/>
      <c r="S82" s="41"/>
      <c r="T82" s="41"/>
      <c r="U82" s="41"/>
    </row>
    <row r="83" spans="1:21" ht="18.75" customHeight="1" x14ac:dyDescent="0.2">
      <c r="A83" s="41"/>
      <c r="B83" s="41"/>
      <c r="C83" s="41"/>
      <c r="D83" s="41"/>
      <c r="E83" s="41"/>
      <c r="F83" s="41"/>
      <c r="G83" s="41"/>
      <c r="H83" s="41"/>
      <c r="I83" s="41"/>
      <c r="J83" s="41"/>
      <c r="K83" s="41"/>
      <c r="L83" s="41"/>
      <c r="M83" s="41"/>
      <c r="N83" s="41"/>
      <c r="O83" s="41"/>
      <c r="P83" s="41"/>
      <c r="Q83" s="41"/>
      <c r="R83" s="41"/>
      <c r="S83" s="41"/>
      <c r="T83" s="41"/>
      <c r="U83" s="41"/>
    </row>
    <row r="84" spans="1:21" ht="18.75" customHeight="1" x14ac:dyDescent="0.2">
      <c r="A84" s="41"/>
      <c r="B84" s="41"/>
      <c r="C84" s="41"/>
      <c r="D84" s="41"/>
      <c r="E84" s="41"/>
      <c r="F84" s="41"/>
      <c r="G84" s="41"/>
      <c r="H84" s="41"/>
      <c r="I84" s="41"/>
      <c r="J84" s="41"/>
      <c r="K84" s="41"/>
      <c r="L84" s="41"/>
      <c r="M84" s="41"/>
      <c r="N84" s="41"/>
      <c r="O84" s="41"/>
      <c r="P84" s="41"/>
      <c r="Q84" s="41"/>
      <c r="R84" s="41"/>
      <c r="S84" s="41"/>
      <c r="T84" s="41"/>
      <c r="U84" s="41"/>
    </row>
    <row r="85" spans="1:21" ht="18.75" customHeight="1" x14ac:dyDescent="0.2">
      <c r="A85" s="41"/>
      <c r="B85" s="41"/>
      <c r="C85" s="41"/>
      <c r="D85" s="41"/>
      <c r="E85" s="41"/>
      <c r="F85" s="41"/>
      <c r="G85" s="41"/>
      <c r="H85" s="41"/>
      <c r="I85" s="41"/>
      <c r="J85" s="41"/>
      <c r="K85" s="41"/>
      <c r="L85" s="41"/>
      <c r="M85" s="41"/>
      <c r="N85" s="41"/>
      <c r="O85" s="41"/>
      <c r="P85" s="41"/>
      <c r="Q85" s="41"/>
      <c r="R85" s="41"/>
      <c r="S85" s="41"/>
      <c r="T85" s="41"/>
      <c r="U85" s="41"/>
    </row>
    <row r="86" spans="1:21" ht="18.75" customHeight="1" x14ac:dyDescent="0.2">
      <c r="A86" s="41"/>
      <c r="B86" s="41"/>
      <c r="C86" s="41"/>
      <c r="D86" s="41"/>
      <c r="E86" s="41"/>
      <c r="F86" s="41"/>
      <c r="G86" s="41"/>
      <c r="H86" s="41"/>
      <c r="I86" s="41"/>
      <c r="J86" s="41"/>
      <c r="K86" s="41"/>
      <c r="L86" s="41"/>
      <c r="M86" s="41"/>
      <c r="N86" s="41"/>
      <c r="O86" s="41"/>
      <c r="P86" s="41"/>
      <c r="Q86" s="41"/>
      <c r="R86" s="41"/>
      <c r="S86" s="41"/>
      <c r="T86" s="41"/>
      <c r="U86" s="41"/>
    </row>
    <row r="87" spans="1:21" ht="18.75" customHeight="1" x14ac:dyDescent="0.2">
      <c r="A87" s="41"/>
      <c r="B87" s="41"/>
      <c r="C87" s="41"/>
      <c r="D87" s="41"/>
      <c r="E87" s="41"/>
      <c r="F87" s="41"/>
      <c r="G87" s="41"/>
      <c r="H87" s="41"/>
      <c r="I87" s="41"/>
      <c r="J87" s="41"/>
      <c r="K87" s="41"/>
      <c r="L87" s="41"/>
      <c r="M87" s="41"/>
      <c r="N87" s="41"/>
      <c r="O87" s="41"/>
      <c r="P87" s="41"/>
      <c r="Q87" s="41"/>
      <c r="R87" s="41"/>
      <c r="S87" s="41"/>
      <c r="T87" s="41"/>
      <c r="U87" s="41"/>
    </row>
    <row r="88" spans="1:21" ht="18.75" customHeight="1" x14ac:dyDescent="0.2">
      <c r="A88" s="41"/>
      <c r="B88" s="41"/>
      <c r="C88" s="41"/>
      <c r="D88" s="41"/>
      <c r="E88" s="41"/>
      <c r="F88" s="41"/>
      <c r="G88" s="41"/>
      <c r="H88" s="41"/>
      <c r="I88" s="41"/>
      <c r="J88" s="41"/>
      <c r="K88" s="41"/>
      <c r="L88" s="41"/>
      <c r="M88" s="41"/>
      <c r="N88" s="41"/>
      <c r="O88" s="41"/>
      <c r="P88" s="41"/>
      <c r="Q88" s="41"/>
      <c r="R88" s="41"/>
      <c r="S88" s="41"/>
      <c r="T88" s="41"/>
      <c r="U88" s="41"/>
    </row>
    <row r="89" spans="1:21" ht="18.75" customHeight="1" x14ac:dyDescent="0.2">
      <c r="A89" s="41"/>
      <c r="B89" s="41"/>
      <c r="C89" s="41"/>
      <c r="D89" s="41"/>
      <c r="E89" s="41"/>
      <c r="F89" s="41"/>
      <c r="G89" s="41"/>
      <c r="H89" s="41"/>
      <c r="I89" s="41"/>
      <c r="J89" s="41"/>
      <c r="K89" s="41"/>
      <c r="L89" s="41"/>
      <c r="M89" s="41"/>
      <c r="N89" s="41"/>
      <c r="O89" s="41"/>
      <c r="P89" s="41"/>
      <c r="Q89" s="41"/>
      <c r="R89" s="41"/>
      <c r="S89" s="41"/>
      <c r="T89" s="41"/>
      <c r="U89" s="41"/>
    </row>
    <row r="90" spans="1:21" ht="18.75" customHeight="1" x14ac:dyDescent="0.2">
      <c r="A90" s="41"/>
      <c r="B90" s="41"/>
      <c r="C90" s="41"/>
      <c r="D90" s="41"/>
      <c r="E90" s="41"/>
      <c r="F90" s="41"/>
      <c r="G90" s="41"/>
      <c r="H90" s="41"/>
      <c r="I90" s="41"/>
      <c r="J90" s="41"/>
      <c r="K90" s="41"/>
      <c r="L90" s="41"/>
      <c r="M90" s="41"/>
      <c r="N90" s="41"/>
      <c r="O90" s="41"/>
      <c r="P90" s="41"/>
      <c r="Q90" s="41"/>
      <c r="R90" s="41"/>
      <c r="S90" s="41"/>
      <c r="T90" s="41"/>
      <c r="U90" s="41"/>
    </row>
    <row r="91" spans="1:21" ht="18.75" customHeight="1" x14ac:dyDescent="0.2">
      <c r="A91" s="41"/>
      <c r="B91" s="41"/>
      <c r="C91" s="41"/>
      <c r="D91" s="41"/>
      <c r="E91" s="41"/>
      <c r="F91" s="41"/>
      <c r="G91" s="41"/>
      <c r="H91" s="41"/>
      <c r="I91" s="41"/>
      <c r="J91" s="41"/>
      <c r="K91" s="41"/>
      <c r="L91" s="41"/>
      <c r="M91" s="41"/>
      <c r="N91" s="41"/>
      <c r="O91" s="41"/>
      <c r="P91" s="41"/>
      <c r="Q91" s="41"/>
      <c r="R91" s="41"/>
      <c r="S91" s="41"/>
      <c r="T91" s="41"/>
      <c r="U91" s="41"/>
    </row>
    <row r="92" spans="1:21" ht="18.75" customHeight="1" x14ac:dyDescent="0.2">
      <c r="A92" s="41"/>
      <c r="B92" s="41"/>
      <c r="C92" s="41"/>
      <c r="D92" s="41"/>
      <c r="E92" s="41"/>
      <c r="F92" s="41"/>
      <c r="G92" s="41"/>
      <c r="H92" s="41"/>
      <c r="I92" s="41"/>
      <c r="J92" s="41"/>
      <c r="K92" s="41"/>
      <c r="L92" s="41"/>
      <c r="M92" s="41"/>
      <c r="N92" s="41"/>
      <c r="O92" s="41"/>
      <c r="P92" s="41"/>
      <c r="Q92" s="41"/>
      <c r="R92" s="41"/>
      <c r="S92" s="41"/>
      <c r="T92" s="41"/>
      <c r="U92" s="41"/>
    </row>
    <row r="93" spans="1:21" ht="18.75" customHeight="1" x14ac:dyDescent="0.2">
      <c r="A93" s="41"/>
      <c r="B93" s="41"/>
      <c r="C93" s="41"/>
      <c r="D93" s="41"/>
      <c r="E93" s="41"/>
      <c r="F93" s="41"/>
      <c r="G93" s="41"/>
      <c r="H93" s="41"/>
      <c r="I93" s="41"/>
      <c r="J93" s="41"/>
      <c r="K93" s="41"/>
      <c r="L93" s="41"/>
      <c r="M93" s="41"/>
      <c r="N93" s="41"/>
      <c r="O93" s="41"/>
      <c r="P93" s="41"/>
      <c r="Q93" s="41"/>
      <c r="R93" s="41"/>
      <c r="S93" s="41"/>
      <c r="T93" s="41"/>
      <c r="U93" s="41"/>
    </row>
    <row r="94" spans="1:21" ht="18.75" customHeight="1" x14ac:dyDescent="0.2">
      <c r="A94" s="41"/>
      <c r="B94" s="41"/>
      <c r="C94" s="41"/>
      <c r="D94" s="41"/>
      <c r="E94" s="41"/>
      <c r="F94" s="41"/>
      <c r="G94" s="41"/>
      <c r="H94" s="41"/>
      <c r="I94" s="41"/>
      <c r="J94" s="41"/>
      <c r="K94" s="41"/>
      <c r="L94" s="41"/>
      <c r="M94" s="41"/>
      <c r="N94" s="41"/>
      <c r="O94" s="41"/>
      <c r="P94" s="41"/>
      <c r="Q94" s="41"/>
      <c r="R94" s="41"/>
      <c r="S94" s="41"/>
      <c r="T94" s="41"/>
      <c r="U94" s="41"/>
    </row>
    <row r="95" spans="1:21" ht="18.75" customHeight="1" x14ac:dyDescent="0.2">
      <c r="A95" s="41"/>
      <c r="B95" s="41"/>
      <c r="C95" s="41"/>
      <c r="D95" s="41"/>
      <c r="E95" s="41"/>
      <c r="F95" s="41"/>
      <c r="G95" s="41"/>
      <c r="H95" s="41"/>
      <c r="I95" s="41"/>
      <c r="J95" s="41"/>
      <c r="K95" s="41"/>
      <c r="L95" s="41"/>
      <c r="M95" s="41"/>
      <c r="N95" s="41"/>
      <c r="O95" s="41"/>
      <c r="P95" s="41"/>
      <c r="Q95" s="41"/>
      <c r="R95" s="41"/>
      <c r="S95" s="41"/>
      <c r="T95" s="41"/>
      <c r="U95" s="41"/>
    </row>
  </sheetData>
  <mergeCells count="5">
    <mergeCell ref="D3:J3"/>
    <mergeCell ref="L3:R3"/>
    <mergeCell ref="B25:T25"/>
    <mergeCell ref="B26:T26"/>
    <mergeCell ref="B27:T27"/>
  </mergeCells>
  <pageMargins left="0.25" right="0.25" top="0.5" bottom="0.5" header="0.3" footer="0.3"/>
  <pageSetup scale="91" orientation="landscape"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T39"/>
  <sheetViews>
    <sheetView workbookViewId="0">
      <selection activeCell="E7" sqref="E7"/>
    </sheetView>
  </sheetViews>
  <sheetFormatPr defaultColWidth="21.5" defaultRowHeight="12.75" x14ac:dyDescent="0.2"/>
  <cols>
    <col min="1" max="1" width="58.33203125" style="12" customWidth="1"/>
    <col min="2" max="2" width="0.6640625" style="12" customWidth="1"/>
    <col min="3" max="3" width="11.83203125" style="12" customWidth="1"/>
    <col min="4" max="4" width="0.6640625" style="12" customWidth="1"/>
    <col min="5" max="5" width="11.83203125" style="12" customWidth="1"/>
    <col min="6" max="6" width="0.6640625" style="12" customWidth="1"/>
    <col min="7" max="7" width="11.83203125" style="12" customWidth="1"/>
    <col min="8" max="8" width="0.6640625" style="12" customWidth="1"/>
    <col min="9" max="9" width="11.83203125" style="12" customWidth="1"/>
    <col min="10" max="10" width="0.6640625" style="12" customWidth="1"/>
    <col min="11" max="11" width="11.83203125" style="12" customWidth="1"/>
    <col min="12" max="12" width="0.6640625" style="12" customWidth="1"/>
    <col min="13" max="13" width="11.83203125" style="12" customWidth="1"/>
    <col min="14" max="14" width="0.6640625" style="12" customWidth="1"/>
    <col min="15" max="15" width="11.83203125" style="12" customWidth="1"/>
    <col min="16" max="16" width="0.6640625" style="12" customWidth="1"/>
    <col min="17" max="17" width="11.83203125" style="12" customWidth="1"/>
    <col min="18" max="18" width="0.6640625" style="12" customWidth="1"/>
    <col min="19" max="19" width="11.83203125" style="12" customWidth="1"/>
    <col min="20" max="20" width="4.33203125" style="12" customWidth="1"/>
    <col min="21" max="16384" width="21.5" style="12"/>
  </cols>
  <sheetData>
    <row r="1" spans="1:20" s="34" customFormat="1" ht="12" x14ac:dyDescent="0.2">
      <c r="A1" s="34" t="s">
        <v>20</v>
      </c>
      <c r="B1" s="37"/>
      <c r="C1" s="37"/>
      <c r="D1" s="37"/>
      <c r="E1" s="37"/>
      <c r="F1" s="37"/>
      <c r="G1" s="37"/>
      <c r="H1" s="37"/>
      <c r="I1" s="37"/>
      <c r="J1" s="37"/>
      <c r="K1" s="37"/>
      <c r="L1" s="37"/>
      <c r="M1" s="37"/>
      <c r="N1" s="37"/>
      <c r="O1" s="37"/>
      <c r="P1" s="37"/>
      <c r="Q1" s="37"/>
      <c r="R1" s="37"/>
      <c r="S1" s="37"/>
      <c r="T1" s="37"/>
    </row>
    <row r="2" spans="1:20" s="34" customFormat="1" ht="12" x14ac:dyDescent="0.2">
      <c r="A2" s="34" t="s">
        <v>144</v>
      </c>
      <c r="B2" s="37"/>
      <c r="C2" s="123"/>
      <c r="D2" s="37"/>
      <c r="E2" s="37"/>
      <c r="F2" s="37"/>
      <c r="G2" s="37"/>
      <c r="H2" s="37"/>
      <c r="I2" s="37"/>
      <c r="J2" s="37"/>
      <c r="K2" s="37"/>
      <c r="L2" s="37"/>
      <c r="M2" s="37"/>
      <c r="N2" s="37"/>
      <c r="O2" s="37"/>
      <c r="P2" s="37"/>
      <c r="Q2" s="37"/>
      <c r="R2" s="37"/>
      <c r="S2" s="37"/>
      <c r="T2" s="37"/>
    </row>
    <row r="3" spans="1:20" s="34" customFormat="1" ht="12" x14ac:dyDescent="0.2">
      <c r="A3" s="37"/>
      <c r="B3" s="37"/>
      <c r="C3" s="37"/>
      <c r="D3" s="37"/>
      <c r="E3" s="37"/>
      <c r="F3" s="37"/>
      <c r="G3" s="37"/>
      <c r="H3" s="37"/>
      <c r="I3" s="37"/>
      <c r="J3" s="37"/>
      <c r="K3" s="37"/>
      <c r="L3" s="37"/>
      <c r="M3" s="37"/>
      <c r="N3" s="37"/>
      <c r="O3" s="37"/>
      <c r="P3" s="37"/>
      <c r="Q3" s="37"/>
      <c r="R3" s="37"/>
      <c r="S3" s="37"/>
      <c r="T3" s="37"/>
    </row>
    <row r="4" spans="1:20" s="34" customFormat="1" ht="12" x14ac:dyDescent="0.2">
      <c r="A4" s="37"/>
      <c r="B4" s="37"/>
      <c r="C4" s="37"/>
      <c r="D4" s="37"/>
      <c r="E4" s="37"/>
      <c r="F4" s="37"/>
      <c r="G4" s="37"/>
      <c r="H4" s="37"/>
      <c r="I4" s="37"/>
      <c r="J4" s="37"/>
      <c r="K4" s="37"/>
      <c r="L4" s="37"/>
      <c r="M4" s="37"/>
      <c r="N4" s="37"/>
      <c r="O4" s="37"/>
      <c r="P4" s="37"/>
      <c r="Q4" s="37"/>
      <c r="R4" s="37"/>
      <c r="S4" s="37"/>
      <c r="T4" s="37"/>
    </row>
    <row r="5" spans="1:20" s="34" customFormat="1" ht="12" x14ac:dyDescent="0.2">
      <c r="A5" s="37"/>
      <c r="B5" s="37"/>
      <c r="C5" s="260">
        <v>2014</v>
      </c>
      <c r="D5" s="261"/>
      <c r="E5" s="261"/>
      <c r="F5" s="261"/>
      <c r="G5" s="261"/>
      <c r="H5" s="261"/>
      <c r="I5" s="261"/>
      <c r="J5" s="37"/>
      <c r="K5" s="260">
        <v>2015</v>
      </c>
      <c r="L5" s="261"/>
      <c r="M5" s="261"/>
      <c r="N5" s="261"/>
      <c r="O5" s="261"/>
      <c r="P5" s="261"/>
      <c r="Q5" s="261"/>
      <c r="R5" s="37"/>
      <c r="S5" s="71" t="s">
        <v>102</v>
      </c>
      <c r="T5" s="37"/>
    </row>
    <row r="6" spans="1:20" s="34" customFormat="1" ht="12" x14ac:dyDescent="0.2">
      <c r="A6" s="127" t="s">
        <v>22</v>
      </c>
      <c r="B6" s="72"/>
      <c r="C6" s="71" t="s">
        <v>23</v>
      </c>
      <c r="D6" s="72"/>
      <c r="E6" s="71" t="s">
        <v>24</v>
      </c>
      <c r="F6" s="72"/>
      <c r="G6" s="71" t="s">
        <v>25</v>
      </c>
      <c r="H6" s="72"/>
      <c r="I6" s="71" t="s">
        <v>26</v>
      </c>
      <c r="J6" s="72"/>
      <c r="K6" s="71" t="s">
        <v>23</v>
      </c>
      <c r="L6" s="72"/>
      <c r="M6" s="71" t="s">
        <v>24</v>
      </c>
      <c r="N6" s="72"/>
      <c r="O6" s="71" t="s">
        <v>25</v>
      </c>
      <c r="P6" s="72"/>
      <c r="Q6" s="73" t="s">
        <v>26</v>
      </c>
      <c r="R6" s="72"/>
      <c r="S6" s="71" t="s">
        <v>23</v>
      </c>
      <c r="T6" s="72"/>
    </row>
    <row r="7" spans="1:20" s="38" customFormat="1" ht="12" x14ac:dyDescent="0.2">
      <c r="A7" s="36"/>
      <c r="B7" s="90"/>
      <c r="C7" s="90"/>
      <c r="D7" s="90"/>
      <c r="E7" s="90"/>
      <c r="F7" s="90"/>
      <c r="G7" s="90"/>
      <c r="H7" s="90"/>
      <c r="I7" s="90"/>
      <c r="J7" s="90"/>
      <c r="K7" s="90"/>
      <c r="L7" s="90"/>
      <c r="M7" s="90"/>
      <c r="N7" s="90"/>
      <c r="O7" s="90"/>
      <c r="P7" s="90"/>
      <c r="Q7" s="90"/>
      <c r="R7" s="90"/>
      <c r="S7" s="90"/>
      <c r="T7" s="90"/>
    </row>
    <row r="8" spans="1:20" s="38" customFormat="1" ht="12" x14ac:dyDescent="0.2">
      <c r="A8" s="38" t="s">
        <v>27</v>
      </c>
      <c r="B8" s="36"/>
      <c r="C8" s="36"/>
      <c r="D8" s="36"/>
      <c r="E8" s="36"/>
      <c r="F8" s="36"/>
      <c r="G8" s="36"/>
      <c r="H8" s="36"/>
      <c r="I8" s="36"/>
      <c r="J8" s="36"/>
      <c r="K8" s="36"/>
      <c r="L8" s="36"/>
      <c r="M8" s="36"/>
      <c r="N8" s="36"/>
      <c r="O8" s="36"/>
      <c r="P8" s="36"/>
      <c r="Q8" s="36"/>
      <c r="R8" s="36"/>
      <c r="S8" s="36"/>
      <c r="T8" s="36"/>
    </row>
    <row r="9" spans="1:20" s="38" customFormat="1" ht="12" x14ac:dyDescent="0.2">
      <c r="A9" s="75" t="s">
        <v>145</v>
      </c>
      <c r="B9" s="36"/>
      <c r="C9" s="36"/>
      <c r="D9" s="36"/>
      <c r="E9" s="36"/>
      <c r="F9" s="36"/>
      <c r="G9" s="36"/>
      <c r="H9" s="36"/>
      <c r="I9" s="36"/>
      <c r="J9" s="36"/>
      <c r="K9" s="36"/>
      <c r="L9" s="36"/>
      <c r="M9" s="36"/>
      <c r="N9" s="36"/>
      <c r="O9" s="36"/>
      <c r="P9" s="36"/>
      <c r="Q9" s="36"/>
      <c r="R9" s="36"/>
      <c r="S9" s="36"/>
      <c r="T9" s="36"/>
    </row>
    <row r="10" spans="1:20" s="38" customFormat="1" ht="12" x14ac:dyDescent="0.2">
      <c r="A10" s="126" t="s">
        <v>146</v>
      </c>
      <c r="B10" s="77"/>
      <c r="C10" s="152">
        <v>299</v>
      </c>
      <c r="D10" s="151"/>
      <c r="E10" s="152">
        <v>311</v>
      </c>
      <c r="F10" s="151"/>
      <c r="G10" s="152">
        <v>315</v>
      </c>
      <c r="H10" s="151"/>
      <c r="I10" s="152">
        <v>306</v>
      </c>
      <c r="J10" s="151"/>
      <c r="K10" s="152">
        <v>301</v>
      </c>
      <c r="L10" s="151"/>
      <c r="M10" s="152">
        <v>312</v>
      </c>
      <c r="N10" s="151"/>
      <c r="O10" s="152">
        <v>301</v>
      </c>
      <c r="P10" s="151"/>
      <c r="Q10" s="152">
        <v>294</v>
      </c>
      <c r="R10" s="151"/>
      <c r="S10" s="152">
        <v>300</v>
      </c>
      <c r="T10" s="77"/>
    </row>
    <row r="11" spans="1:20" s="38" customFormat="1" ht="12" x14ac:dyDescent="0.2">
      <c r="A11" s="126" t="s">
        <v>147</v>
      </c>
      <c r="B11" s="36"/>
      <c r="C11" s="79">
        <v>359</v>
      </c>
      <c r="D11" s="91"/>
      <c r="E11" s="79">
        <v>373</v>
      </c>
      <c r="F11" s="36"/>
      <c r="G11" s="79">
        <v>370</v>
      </c>
      <c r="H11" s="91"/>
      <c r="I11" s="79">
        <v>364</v>
      </c>
      <c r="J11" s="91"/>
      <c r="K11" s="79">
        <v>365</v>
      </c>
      <c r="L11" s="36"/>
      <c r="M11" s="79">
        <v>363</v>
      </c>
      <c r="N11" s="36"/>
      <c r="O11" s="79">
        <v>347</v>
      </c>
      <c r="P11" s="91"/>
      <c r="Q11" s="79">
        <v>350</v>
      </c>
      <c r="R11" s="36"/>
      <c r="S11" s="79">
        <v>334</v>
      </c>
      <c r="T11" s="36"/>
    </row>
    <row r="12" spans="1:20" s="38" customFormat="1" ht="12" x14ac:dyDescent="0.2">
      <c r="A12" s="126" t="s">
        <v>148</v>
      </c>
      <c r="B12" s="36"/>
      <c r="C12" s="81">
        <v>153</v>
      </c>
      <c r="D12" s="91"/>
      <c r="E12" s="81">
        <v>156</v>
      </c>
      <c r="F12" s="36"/>
      <c r="G12" s="81">
        <v>158</v>
      </c>
      <c r="H12" s="91"/>
      <c r="I12" s="81">
        <v>157</v>
      </c>
      <c r="J12" s="91"/>
      <c r="K12" s="81">
        <v>159</v>
      </c>
      <c r="L12" s="36"/>
      <c r="M12" s="81">
        <v>160</v>
      </c>
      <c r="N12" s="36"/>
      <c r="O12" s="81">
        <v>156</v>
      </c>
      <c r="P12" s="91"/>
      <c r="Q12" s="81">
        <v>155</v>
      </c>
      <c r="R12" s="36"/>
      <c r="S12" s="81">
        <v>152</v>
      </c>
      <c r="T12" s="36"/>
    </row>
    <row r="13" spans="1:20" s="38" customFormat="1" ht="12" x14ac:dyDescent="0.2">
      <c r="A13" s="75" t="s">
        <v>149</v>
      </c>
      <c r="B13" s="36"/>
      <c r="C13" s="79">
        <f>SUM(C10:C12)</f>
        <v>811</v>
      </c>
      <c r="D13" s="79"/>
      <c r="E13" s="79">
        <f>SUM(E10:E12)</f>
        <v>840</v>
      </c>
      <c r="F13" s="79"/>
      <c r="G13" s="79">
        <f>SUM(G10:G12)</f>
        <v>843</v>
      </c>
      <c r="H13" s="79"/>
      <c r="I13" s="79">
        <f>SUM(I10:I12)</f>
        <v>827</v>
      </c>
      <c r="J13" s="79"/>
      <c r="K13" s="79">
        <f>SUM(K10:K12)</f>
        <v>825</v>
      </c>
      <c r="L13" s="79"/>
      <c r="M13" s="79">
        <f>SUM(M10:M12)</f>
        <v>835</v>
      </c>
      <c r="N13" s="79"/>
      <c r="O13" s="79">
        <f>SUM(O10:O12)</f>
        <v>804</v>
      </c>
      <c r="P13" s="79"/>
      <c r="Q13" s="79">
        <f>SUM(Q10:Q12)</f>
        <v>799</v>
      </c>
      <c r="R13" s="36"/>
      <c r="S13" s="79">
        <v>786</v>
      </c>
      <c r="T13" s="36"/>
    </row>
    <row r="14" spans="1:20" s="38" customFormat="1" ht="12" x14ac:dyDescent="0.2">
      <c r="A14" s="126" t="s">
        <v>150</v>
      </c>
      <c r="B14" s="36"/>
      <c r="C14" s="81">
        <v>20</v>
      </c>
      <c r="D14" s="91"/>
      <c r="E14" s="81">
        <v>29</v>
      </c>
      <c r="F14" s="36"/>
      <c r="G14" s="81">
        <v>22</v>
      </c>
      <c r="H14" s="91"/>
      <c r="I14" s="81">
        <v>40</v>
      </c>
      <c r="J14" s="91"/>
      <c r="K14" s="81">
        <v>15</v>
      </c>
      <c r="L14" s="36"/>
      <c r="M14" s="81">
        <v>20</v>
      </c>
      <c r="N14" s="36"/>
      <c r="O14" s="81">
        <v>7</v>
      </c>
      <c r="P14" s="91"/>
      <c r="Q14" s="81">
        <v>55</v>
      </c>
      <c r="R14" s="36"/>
      <c r="S14" s="81">
        <v>11</v>
      </c>
      <c r="T14" s="36"/>
    </row>
    <row r="15" spans="1:20" s="38" customFormat="1" ht="12" x14ac:dyDescent="0.2">
      <c r="A15" s="75" t="s">
        <v>151</v>
      </c>
      <c r="B15" s="36"/>
      <c r="C15" s="79">
        <f>SUM(C13:C14)</f>
        <v>831</v>
      </c>
      <c r="D15" s="79"/>
      <c r="E15" s="79">
        <f>SUM(E13:E14)</f>
        <v>869</v>
      </c>
      <c r="F15" s="79"/>
      <c r="G15" s="79">
        <f>SUM(G13:G14)</f>
        <v>865</v>
      </c>
      <c r="H15" s="79"/>
      <c r="I15" s="79">
        <f>SUM(I13:I14)</f>
        <v>867</v>
      </c>
      <c r="J15" s="79"/>
      <c r="K15" s="79">
        <f>SUM(K13:K14)</f>
        <v>840</v>
      </c>
      <c r="L15" s="79"/>
      <c r="M15" s="79">
        <v>855</v>
      </c>
      <c r="N15" s="79"/>
      <c r="O15" s="79">
        <v>811</v>
      </c>
      <c r="P15" s="79"/>
      <c r="Q15" s="79">
        <f>SUM(Q13:Q14)</f>
        <v>854</v>
      </c>
      <c r="R15" s="36"/>
      <c r="S15" s="79">
        <f>+S13+S14</f>
        <v>797</v>
      </c>
      <c r="T15" s="36"/>
    </row>
    <row r="16" spans="1:20" s="38" customFormat="1" ht="12" x14ac:dyDescent="0.2">
      <c r="A16" s="75" t="s">
        <v>35</v>
      </c>
      <c r="B16" s="36"/>
      <c r="C16" s="79">
        <v>39</v>
      </c>
      <c r="D16" s="91"/>
      <c r="E16" s="79">
        <v>39</v>
      </c>
      <c r="F16" s="36"/>
      <c r="G16" s="79">
        <v>40</v>
      </c>
      <c r="H16" s="91"/>
      <c r="I16" s="79">
        <v>39</v>
      </c>
      <c r="J16" s="91"/>
      <c r="K16" s="79">
        <v>38</v>
      </c>
      <c r="L16" s="36"/>
      <c r="M16" s="79">
        <v>38</v>
      </c>
      <c r="N16" s="36"/>
      <c r="O16" s="79">
        <v>37</v>
      </c>
      <c r="P16" s="91"/>
      <c r="Q16" s="79">
        <v>39</v>
      </c>
      <c r="R16" s="36"/>
      <c r="S16" s="79">
        <v>46</v>
      </c>
      <c r="T16" s="36"/>
    </row>
    <row r="17" spans="1:20" s="38" customFormat="1" ht="12" x14ac:dyDescent="0.2">
      <c r="A17" s="75" t="s">
        <v>269</v>
      </c>
      <c r="B17" s="36"/>
      <c r="C17" s="81">
        <v>12</v>
      </c>
      <c r="D17" s="91"/>
      <c r="E17" s="81">
        <v>43</v>
      </c>
      <c r="F17" s="36"/>
      <c r="G17" s="81">
        <v>11</v>
      </c>
      <c r="H17" s="91"/>
      <c r="I17" s="81">
        <v>2</v>
      </c>
      <c r="J17" s="91"/>
      <c r="K17" s="81">
        <v>41</v>
      </c>
      <c r="L17" s="36"/>
      <c r="M17" s="81">
        <v>17</v>
      </c>
      <c r="N17" s="36"/>
      <c r="O17" s="81">
        <v>-5</v>
      </c>
      <c r="P17" s="91"/>
      <c r="Q17" s="81">
        <v>22</v>
      </c>
      <c r="R17" s="36"/>
      <c r="S17" s="81">
        <v>-31</v>
      </c>
      <c r="T17" s="36"/>
    </row>
    <row r="18" spans="1:20" s="38" customFormat="1" ht="12" x14ac:dyDescent="0.2">
      <c r="A18" s="252" t="s">
        <v>253</v>
      </c>
      <c r="B18" s="36"/>
      <c r="C18" s="79">
        <f>+C16+C17+C15</f>
        <v>882</v>
      </c>
      <c r="D18" s="79"/>
      <c r="E18" s="79">
        <f>+E16+E17+E15</f>
        <v>951</v>
      </c>
      <c r="F18" s="79"/>
      <c r="G18" s="79">
        <f>+G16+G17+G15</f>
        <v>916</v>
      </c>
      <c r="H18" s="79"/>
      <c r="I18" s="79">
        <f>+I16+I17+I15</f>
        <v>908</v>
      </c>
      <c r="J18" s="79"/>
      <c r="K18" s="79">
        <f>+K16+K17+K15</f>
        <v>919</v>
      </c>
      <c r="L18" s="79"/>
      <c r="M18" s="79">
        <f>+M16+M17+M15</f>
        <v>910</v>
      </c>
      <c r="N18" s="79"/>
      <c r="O18" s="79">
        <f>+O16+O17+O15</f>
        <v>843</v>
      </c>
      <c r="P18" s="79"/>
      <c r="Q18" s="79">
        <f>+Q16+Q17+Q15</f>
        <v>915</v>
      </c>
      <c r="R18" s="36"/>
      <c r="S18" s="79">
        <f>+S15+S16+S17</f>
        <v>812</v>
      </c>
      <c r="T18" s="36"/>
    </row>
    <row r="19" spans="1:20" s="38" customFormat="1" ht="12" x14ac:dyDescent="0.2">
      <c r="A19" s="75" t="s">
        <v>38</v>
      </c>
      <c r="B19" s="36"/>
      <c r="C19" s="81">
        <v>69</v>
      </c>
      <c r="D19" s="91"/>
      <c r="E19" s="81">
        <v>67</v>
      </c>
      <c r="F19" s="36"/>
      <c r="G19" s="81">
        <v>69</v>
      </c>
      <c r="H19" s="91"/>
      <c r="I19" s="81">
        <v>69</v>
      </c>
      <c r="J19" s="91"/>
      <c r="K19" s="81">
        <v>75</v>
      </c>
      <c r="L19" s="36"/>
      <c r="M19" s="81">
        <v>77</v>
      </c>
      <c r="N19" s="36"/>
      <c r="O19" s="81">
        <v>83</v>
      </c>
      <c r="P19" s="91"/>
      <c r="Q19" s="81">
        <v>84</v>
      </c>
      <c r="R19" s="36"/>
      <c r="S19" s="81">
        <v>83</v>
      </c>
      <c r="T19" s="36"/>
    </row>
    <row r="20" spans="1:20" s="38" customFormat="1" ht="12" x14ac:dyDescent="0.2">
      <c r="A20" s="252" t="s">
        <v>152</v>
      </c>
      <c r="B20" s="36"/>
      <c r="C20" s="79">
        <f>+C18+C19</f>
        <v>951</v>
      </c>
      <c r="D20" s="79"/>
      <c r="E20" s="79">
        <f>+E18+E19</f>
        <v>1018</v>
      </c>
      <c r="F20" s="79"/>
      <c r="G20" s="79">
        <f>+G18+G19</f>
        <v>985</v>
      </c>
      <c r="H20" s="79"/>
      <c r="I20" s="79">
        <f>+I18+I19</f>
        <v>977</v>
      </c>
      <c r="J20" s="79"/>
      <c r="K20" s="79">
        <f>+K18+K19</f>
        <v>994</v>
      </c>
      <c r="L20" s="79"/>
      <c r="M20" s="79">
        <f>+M18+M19</f>
        <v>987</v>
      </c>
      <c r="N20" s="79"/>
      <c r="O20" s="79">
        <f>+O18+O19</f>
        <v>926</v>
      </c>
      <c r="P20" s="79"/>
      <c r="Q20" s="79">
        <f>+Q18+Q19</f>
        <v>999</v>
      </c>
      <c r="R20" s="36"/>
      <c r="S20" s="79">
        <f>+S18+S19</f>
        <v>895</v>
      </c>
      <c r="T20" s="36"/>
    </row>
    <row r="21" spans="1:20" s="38" customFormat="1" ht="36.75" customHeight="1" x14ac:dyDescent="0.2">
      <c r="A21" s="40" t="s">
        <v>153</v>
      </c>
      <c r="B21" s="36"/>
      <c r="C21" s="81">
        <v>680</v>
      </c>
      <c r="D21" s="91"/>
      <c r="E21" s="81">
        <v>711</v>
      </c>
      <c r="F21" s="36"/>
      <c r="G21" s="81">
        <v>712</v>
      </c>
      <c r="H21" s="91"/>
      <c r="I21" s="81">
        <v>714</v>
      </c>
      <c r="J21" s="91"/>
      <c r="K21" s="81">
        <v>708</v>
      </c>
      <c r="L21" s="36"/>
      <c r="M21" s="81">
        <v>700</v>
      </c>
      <c r="N21" s="36"/>
      <c r="O21" s="81">
        <v>665</v>
      </c>
      <c r="P21" s="91"/>
      <c r="Q21" s="81">
        <v>689</v>
      </c>
      <c r="R21" s="36"/>
      <c r="S21" s="81">
        <v>660</v>
      </c>
      <c r="T21" s="36"/>
    </row>
    <row r="22" spans="1:20" s="38" customFormat="1" ht="35.25" customHeight="1" x14ac:dyDescent="0.2">
      <c r="A22" s="252" t="s">
        <v>329</v>
      </c>
      <c r="B22" s="36"/>
      <c r="C22" s="79">
        <f>+C20-C21</f>
        <v>271</v>
      </c>
      <c r="D22" s="79"/>
      <c r="E22" s="79">
        <f>+E20-E21</f>
        <v>307</v>
      </c>
      <c r="F22" s="79"/>
      <c r="G22" s="79">
        <f>+G20-G21</f>
        <v>273</v>
      </c>
      <c r="H22" s="79"/>
      <c r="I22" s="79">
        <f>+I20-I21</f>
        <v>263</v>
      </c>
      <c r="J22" s="79"/>
      <c r="K22" s="79">
        <f>+K20-K21</f>
        <v>286</v>
      </c>
      <c r="L22" s="79"/>
      <c r="M22" s="79">
        <f>+M20-M21</f>
        <v>287</v>
      </c>
      <c r="N22" s="79"/>
      <c r="O22" s="79">
        <f>+O20-O21</f>
        <v>261</v>
      </c>
      <c r="P22" s="79"/>
      <c r="Q22" s="79">
        <f>+Q20-Q21</f>
        <v>310</v>
      </c>
      <c r="R22" s="36"/>
      <c r="S22" s="79">
        <f>+S20-S21</f>
        <v>235</v>
      </c>
      <c r="T22" s="36"/>
    </row>
    <row r="23" spans="1:20" s="38" customFormat="1" ht="22.5" customHeight="1" x14ac:dyDescent="0.2">
      <c r="A23" s="40" t="s">
        <v>154</v>
      </c>
      <c r="B23" s="36"/>
      <c r="C23" s="79">
        <v>-5</v>
      </c>
      <c r="D23" s="91"/>
      <c r="E23" s="79">
        <v>109</v>
      </c>
      <c r="F23" s="36"/>
      <c r="G23" s="79">
        <v>0</v>
      </c>
      <c r="H23" s="91"/>
      <c r="I23" s="79">
        <v>0</v>
      </c>
      <c r="J23" s="91"/>
      <c r="K23" s="79">
        <v>0</v>
      </c>
      <c r="L23" s="36"/>
      <c r="M23" s="79">
        <v>0</v>
      </c>
      <c r="N23" s="36"/>
      <c r="O23" s="79">
        <v>0</v>
      </c>
      <c r="P23" s="91"/>
      <c r="Q23" s="79">
        <v>0</v>
      </c>
      <c r="R23" s="36"/>
      <c r="S23" s="79">
        <v>0</v>
      </c>
      <c r="T23" s="36"/>
    </row>
    <row r="24" spans="1:20" s="38" customFormat="1" ht="12" x14ac:dyDescent="0.2">
      <c r="A24" s="251" t="s">
        <v>39</v>
      </c>
      <c r="B24" s="184"/>
      <c r="C24" s="181">
        <v>-1</v>
      </c>
      <c r="D24" s="181"/>
      <c r="E24" s="181">
        <v>1</v>
      </c>
      <c r="F24" s="181"/>
      <c r="G24" s="181">
        <v>0</v>
      </c>
      <c r="H24" s="181"/>
      <c r="I24" s="181">
        <v>0</v>
      </c>
      <c r="J24" s="181"/>
      <c r="K24" s="181">
        <v>-1</v>
      </c>
      <c r="L24" s="181"/>
      <c r="M24" s="181">
        <v>3</v>
      </c>
      <c r="N24" s="181"/>
      <c r="O24" s="181">
        <v>1</v>
      </c>
      <c r="P24" s="181"/>
      <c r="Q24" s="181">
        <v>-4</v>
      </c>
      <c r="R24" s="184"/>
      <c r="S24" s="181">
        <v>-1</v>
      </c>
      <c r="T24" s="36"/>
    </row>
    <row r="25" spans="1:20" s="38" customFormat="1" ht="12" x14ac:dyDescent="0.2">
      <c r="A25" s="168" t="s">
        <v>41</v>
      </c>
      <c r="B25" s="36"/>
      <c r="C25" s="81">
        <v>30</v>
      </c>
      <c r="D25" s="91"/>
      <c r="E25" s="81">
        <v>30</v>
      </c>
      <c r="F25" s="36"/>
      <c r="G25" s="81">
        <v>30</v>
      </c>
      <c r="H25" s="91"/>
      <c r="I25" s="81">
        <v>28</v>
      </c>
      <c r="J25" s="91"/>
      <c r="K25" s="81">
        <v>24</v>
      </c>
      <c r="L25" s="36"/>
      <c r="M25" s="81">
        <v>25</v>
      </c>
      <c r="N25" s="36"/>
      <c r="O25" s="81">
        <v>24</v>
      </c>
      <c r="P25" s="91"/>
      <c r="Q25" s="81">
        <v>24</v>
      </c>
      <c r="R25" s="36"/>
      <c r="S25" s="81">
        <v>19</v>
      </c>
      <c r="T25" s="36"/>
    </row>
    <row r="26" spans="1:20" s="38" customFormat="1" ht="12" x14ac:dyDescent="0.2">
      <c r="A26" s="252" t="s">
        <v>155</v>
      </c>
      <c r="B26" s="77"/>
      <c r="C26" s="152">
        <f>+C22-C23-C25-C24</f>
        <v>247</v>
      </c>
      <c r="D26" s="152"/>
      <c r="E26" s="152">
        <f>+E22-E23-E25-E24</f>
        <v>167</v>
      </c>
      <c r="F26" s="152"/>
      <c r="G26" s="152">
        <f>+G22-G23-G25-G24</f>
        <v>243</v>
      </c>
      <c r="H26" s="152"/>
      <c r="I26" s="152">
        <f>+I22-I23-I25-I24</f>
        <v>235</v>
      </c>
      <c r="J26" s="152"/>
      <c r="K26" s="152">
        <f>+K22-K23-K25-K24</f>
        <v>263</v>
      </c>
      <c r="L26" s="152"/>
      <c r="M26" s="152">
        <f>+M22-M23-M25-M24</f>
        <v>259</v>
      </c>
      <c r="N26" s="152"/>
      <c r="O26" s="152">
        <f>+O22-O23-O25-O24</f>
        <v>236</v>
      </c>
      <c r="P26" s="152"/>
      <c r="Q26" s="152">
        <f>+Q22-Q23-Q25-Q24</f>
        <v>290</v>
      </c>
      <c r="R26" s="151"/>
      <c r="S26" s="152">
        <f>+S22-S23-S25-S24</f>
        <v>217</v>
      </c>
      <c r="T26" s="77"/>
    </row>
    <row r="27" spans="1:20" s="38" customFormat="1" ht="12" x14ac:dyDescent="0.2">
      <c r="A27" s="36"/>
      <c r="B27" s="36"/>
      <c r="C27" s="91"/>
      <c r="D27" s="91"/>
      <c r="E27" s="91"/>
      <c r="F27" s="36"/>
      <c r="G27" s="36"/>
      <c r="H27" s="36"/>
      <c r="I27" s="36"/>
      <c r="J27" s="91"/>
      <c r="K27" s="36"/>
      <c r="L27" s="36"/>
      <c r="M27" s="36"/>
      <c r="N27" s="36"/>
      <c r="O27" s="36"/>
      <c r="P27" s="36"/>
      <c r="Q27" s="36"/>
      <c r="R27" s="36"/>
      <c r="S27" s="36"/>
      <c r="T27" s="36"/>
    </row>
    <row r="28" spans="1:20" s="38" customFormat="1" ht="12" x14ac:dyDescent="0.2">
      <c r="A28" s="38" t="s">
        <v>156</v>
      </c>
      <c r="B28" s="77"/>
      <c r="C28" s="152">
        <v>39333</v>
      </c>
      <c r="D28" s="151"/>
      <c r="E28" s="152">
        <v>37619</v>
      </c>
      <c r="F28" s="151"/>
      <c r="G28" s="152">
        <v>36542</v>
      </c>
      <c r="H28" s="151"/>
      <c r="I28" s="152">
        <v>37163</v>
      </c>
      <c r="J28" s="151"/>
      <c r="K28" s="152">
        <v>31361</v>
      </c>
      <c r="L28" s="151"/>
      <c r="M28" s="152">
        <v>30414</v>
      </c>
      <c r="N28" s="151"/>
      <c r="O28" s="152">
        <v>30960</v>
      </c>
      <c r="P28" s="151"/>
      <c r="Q28" s="152">
        <v>30982</v>
      </c>
      <c r="R28" s="151"/>
      <c r="S28" s="152">
        <v>29971</v>
      </c>
      <c r="T28" s="77"/>
    </row>
    <row r="29" spans="1:20" s="38" customFormat="1" ht="12" x14ac:dyDescent="0.2">
      <c r="A29" s="36"/>
      <c r="B29" s="36"/>
      <c r="C29" s="91"/>
      <c r="D29" s="91"/>
      <c r="E29" s="91"/>
      <c r="F29" s="36"/>
      <c r="G29" s="36"/>
      <c r="H29" s="36"/>
      <c r="I29" s="36"/>
      <c r="J29" s="91"/>
      <c r="K29" s="36"/>
      <c r="L29" s="36"/>
      <c r="M29" s="36"/>
      <c r="N29" s="36"/>
      <c r="O29" s="36"/>
      <c r="P29" s="36"/>
      <c r="Q29" s="36"/>
      <c r="R29" s="36"/>
      <c r="S29" s="36"/>
      <c r="T29" s="36"/>
    </row>
    <row r="30" spans="1:20" s="38" customFormat="1" ht="12" x14ac:dyDescent="0.2">
      <c r="A30" s="38" t="s">
        <v>270</v>
      </c>
      <c r="B30" s="77"/>
      <c r="C30" s="152">
        <v>1592</v>
      </c>
      <c r="D30" s="151"/>
      <c r="E30" s="152">
        <v>1609</v>
      </c>
      <c r="F30" s="151"/>
      <c r="G30" s="152">
        <v>1620</v>
      </c>
      <c r="H30" s="151"/>
      <c r="I30" s="152">
        <v>1686</v>
      </c>
      <c r="J30" s="151"/>
      <c r="K30" s="152">
        <v>1717</v>
      </c>
      <c r="L30" s="175"/>
      <c r="M30" s="152">
        <v>1700</v>
      </c>
      <c r="N30" s="175"/>
      <c r="O30" s="152">
        <v>1625</v>
      </c>
      <c r="P30" s="151"/>
      <c r="Q30" s="152">
        <v>1625</v>
      </c>
      <c r="R30" s="175"/>
      <c r="S30" s="180">
        <v>1639</v>
      </c>
      <c r="T30" s="109" t="s">
        <v>142</v>
      </c>
    </row>
    <row r="31" spans="1:20" s="38" customFormat="1" ht="12" x14ac:dyDescent="0.2">
      <c r="A31" s="36"/>
      <c r="B31" s="36"/>
      <c r="C31" s="36"/>
      <c r="D31" s="36"/>
      <c r="E31" s="36"/>
      <c r="F31" s="36"/>
      <c r="G31" s="36"/>
      <c r="H31" s="36"/>
      <c r="I31" s="36"/>
      <c r="J31" s="36"/>
      <c r="K31" s="36"/>
      <c r="L31" s="36"/>
      <c r="M31" s="36"/>
      <c r="N31" s="36"/>
      <c r="O31" s="36"/>
      <c r="P31" s="36"/>
      <c r="Q31" s="36"/>
      <c r="R31" s="36"/>
      <c r="S31" s="36"/>
      <c r="T31" s="36"/>
    </row>
    <row r="32" spans="1:20" s="38" customFormat="1" ht="12" x14ac:dyDescent="0.2">
      <c r="A32" s="245" t="s">
        <v>157</v>
      </c>
      <c r="B32" s="184"/>
      <c r="C32" s="239">
        <v>0.26</v>
      </c>
      <c r="D32" s="246"/>
      <c r="E32" s="239">
        <v>0.16</v>
      </c>
      <c r="F32" s="184"/>
      <c r="G32" s="239">
        <v>0.25</v>
      </c>
      <c r="H32" s="246"/>
      <c r="I32" s="239">
        <v>0.24</v>
      </c>
      <c r="J32" s="246"/>
      <c r="K32" s="239">
        <v>0.26</v>
      </c>
      <c r="L32" s="184"/>
      <c r="M32" s="239">
        <v>0.26</v>
      </c>
      <c r="N32" s="184"/>
      <c r="O32" s="239">
        <v>0.25</v>
      </c>
      <c r="P32" s="246"/>
      <c r="Q32" s="239">
        <v>0.28999999999999998</v>
      </c>
      <c r="R32" s="184"/>
      <c r="S32" s="239">
        <v>0.24</v>
      </c>
      <c r="T32" s="36"/>
    </row>
    <row r="33" spans="1:20" s="38" customFormat="1" ht="12" x14ac:dyDescent="0.2">
      <c r="A33" s="245" t="s">
        <v>271</v>
      </c>
      <c r="B33" s="184"/>
      <c r="C33" s="239">
        <v>0.35</v>
      </c>
      <c r="D33" s="246"/>
      <c r="E33" s="239">
        <v>0.36</v>
      </c>
      <c r="F33" s="184"/>
      <c r="G33" s="239">
        <v>0.33</v>
      </c>
      <c r="H33" s="246"/>
      <c r="I33" s="239">
        <v>0.33</v>
      </c>
      <c r="J33" s="246"/>
      <c r="K33" s="239">
        <v>0.34</v>
      </c>
      <c r="L33" s="184"/>
      <c r="M33" s="239">
        <v>0.34</v>
      </c>
      <c r="N33" s="184"/>
      <c r="O33" s="239">
        <v>0.34</v>
      </c>
      <c r="P33" s="246"/>
      <c r="Q33" s="239">
        <v>0.36</v>
      </c>
      <c r="R33" s="184"/>
      <c r="S33" s="239">
        <v>0.3</v>
      </c>
      <c r="T33" s="36"/>
    </row>
    <row r="34" spans="1:20" s="16" customFormat="1" ht="11.25" x14ac:dyDescent="0.2">
      <c r="A34" s="11"/>
      <c r="B34" s="11"/>
      <c r="C34" s="11"/>
      <c r="D34" s="11"/>
      <c r="E34" s="11"/>
      <c r="F34" s="11"/>
      <c r="G34" s="11"/>
      <c r="H34" s="11"/>
      <c r="I34" s="11"/>
      <c r="J34" s="11"/>
      <c r="K34" s="11"/>
      <c r="L34" s="11"/>
      <c r="M34" s="11"/>
      <c r="N34" s="11"/>
      <c r="O34" s="11"/>
      <c r="P34" s="11"/>
      <c r="Q34" s="11"/>
      <c r="R34" s="11"/>
      <c r="S34" s="11"/>
      <c r="T34" s="11"/>
    </row>
    <row r="35" spans="1:20" s="16" customFormat="1" ht="33" customHeight="1" x14ac:dyDescent="0.2">
      <c r="A35" s="265" t="s">
        <v>322</v>
      </c>
      <c r="B35" s="279"/>
      <c r="C35" s="279"/>
      <c r="D35" s="279"/>
      <c r="E35" s="279"/>
      <c r="F35" s="279"/>
      <c r="G35" s="279"/>
      <c r="H35" s="279"/>
      <c r="I35" s="279"/>
      <c r="J35" s="279"/>
      <c r="K35" s="279"/>
      <c r="L35" s="279"/>
      <c r="M35" s="279"/>
      <c r="N35" s="279"/>
      <c r="O35" s="279"/>
      <c r="P35" s="279"/>
      <c r="Q35" s="279"/>
      <c r="R35" s="279"/>
      <c r="S35" s="279"/>
      <c r="T35" s="265"/>
    </row>
    <row r="36" spans="1:20" s="16" customFormat="1" ht="26.25" customHeight="1" x14ac:dyDescent="0.2">
      <c r="A36" s="265" t="s">
        <v>326</v>
      </c>
      <c r="B36" s="279"/>
      <c r="C36" s="279"/>
      <c r="D36" s="279"/>
      <c r="E36" s="279"/>
      <c r="F36" s="279"/>
      <c r="G36" s="279"/>
      <c r="H36" s="279"/>
      <c r="I36" s="279"/>
      <c r="J36" s="279"/>
      <c r="K36" s="279"/>
      <c r="L36" s="279"/>
      <c r="M36" s="279"/>
      <c r="N36" s="279"/>
      <c r="O36" s="279"/>
      <c r="P36" s="279"/>
      <c r="Q36" s="279"/>
      <c r="R36" s="279"/>
      <c r="S36" s="279"/>
      <c r="T36" s="265"/>
    </row>
    <row r="37" spans="1:20" s="16" customFormat="1" ht="11.25" x14ac:dyDescent="0.2">
      <c r="A37" s="265" t="s">
        <v>272</v>
      </c>
      <c r="B37" s="279"/>
      <c r="C37" s="279"/>
      <c r="D37" s="279"/>
      <c r="E37" s="279"/>
      <c r="F37" s="279"/>
      <c r="G37" s="279"/>
      <c r="H37" s="279"/>
      <c r="I37" s="279"/>
      <c r="J37" s="279"/>
      <c r="K37" s="279"/>
      <c r="L37" s="279"/>
      <c r="M37" s="279"/>
      <c r="N37" s="279"/>
      <c r="O37" s="279"/>
      <c r="P37" s="279"/>
      <c r="Q37" s="279"/>
      <c r="R37" s="279"/>
      <c r="S37" s="279"/>
      <c r="T37" s="265"/>
    </row>
    <row r="38" spans="1:20" s="16" customFormat="1" ht="32.25" customHeight="1" x14ac:dyDescent="0.2">
      <c r="A38" s="265" t="s">
        <v>323</v>
      </c>
      <c r="B38" s="279"/>
      <c r="C38" s="279"/>
      <c r="D38" s="279"/>
      <c r="E38" s="279"/>
      <c r="F38" s="279"/>
      <c r="G38" s="279"/>
      <c r="H38" s="279"/>
      <c r="I38" s="279"/>
      <c r="J38" s="279"/>
      <c r="K38" s="279"/>
      <c r="L38" s="279"/>
      <c r="M38" s="279"/>
      <c r="N38" s="279"/>
      <c r="O38" s="279"/>
      <c r="P38" s="279"/>
      <c r="Q38" s="279"/>
      <c r="R38" s="279"/>
      <c r="S38" s="279"/>
      <c r="T38" s="265"/>
    </row>
    <row r="39" spans="1:20" ht="18.75" customHeight="1" x14ac:dyDescent="0.2">
      <c r="A39" s="41"/>
      <c r="B39" s="41"/>
      <c r="C39" s="41"/>
      <c r="D39" s="41"/>
      <c r="E39" s="41"/>
      <c r="F39" s="41"/>
      <c r="G39" s="41"/>
      <c r="H39" s="41"/>
      <c r="I39" s="41"/>
      <c r="J39" s="41"/>
      <c r="K39" s="41"/>
      <c r="L39" s="41"/>
      <c r="M39" s="41"/>
      <c r="N39" s="41"/>
      <c r="O39" s="41"/>
      <c r="P39" s="41"/>
      <c r="Q39" s="41"/>
      <c r="R39" s="41"/>
      <c r="S39" s="41"/>
      <c r="T39" s="41"/>
    </row>
  </sheetData>
  <mergeCells count="6">
    <mergeCell ref="A38:T38"/>
    <mergeCell ref="C5:I5"/>
    <mergeCell ref="K5:Q5"/>
    <mergeCell ref="A35:T35"/>
    <mergeCell ref="A36:T36"/>
    <mergeCell ref="A37:T37"/>
  </mergeCells>
  <pageMargins left="0.25" right="0.25" top="0.5" bottom="0.5" header="0.3" footer="0.3"/>
  <pageSetup scale="84"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15</vt:i4>
      </vt:variant>
    </vt:vector>
  </HeadingPairs>
  <TitlesOfParts>
    <vt:vector size="31" baseType="lpstr">
      <vt:lpstr>Cover</vt:lpstr>
      <vt:lpstr>Table of Contents</vt:lpstr>
      <vt:lpstr>Consolidated - Quarterly</vt:lpstr>
      <vt:lpstr>Fee And Other Revenue</vt:lpstr>
      <vt:lpstr>Average Balances and Interest R</vt:lpstr>
      <vt:lpstr>Noninterest Expense</vt:lpstr>
      <vt:lpstr>Assets Under Management</vt:lpstr>
      <vt:lpstr>Assets Under Management Net Flo</vt:lpstr>
      <vt:lpstr>Investment Management Business-</vt:lpstr>
      <vt:lpstr>Investment Services Business-Qu</vt:lpstr>
      <vt:lpstr>Other Segment-Quarterly</vt:lpstr>
      <vt:lpstr>Full-year Trends</vt:lpstr>
      <vt:lpstr>Nonperforming Assets</vt:lpstr>
      <vt:lpstr>Allowance for Credit Losses, Pr</vt:lpstr>
      <vt:lpstr>Notes to Financial Trends</vt:lpstr>
      <vt:lpstr>Sheet1</vt:lpstr>
      <vt:lpstr>'Allowance for Credit Losses, Pr'!Print_Area</vt:lpstr>
      <vt:lpstr>'Assets Under Management'!Print_Area</vt:lpstr>
      <vt:lpstr>'Assets Under Management Net Flo'!Print_Area</vt:lpstr>
      <vt:lpstr>'Average Balances and Interest R'!Print_Area</vt:lpstr>
      <vt:lpstr>'Consolidated - Quarterly'!Print_Area</vt:lpstr>
      <vt:lpstr>Cover!Print_Area</vt:lpstr>
      <vt:lpstr>'Fee And Other Revenue'!Print_Area</vt:lpstr>
      <vt:lpstr>'Full-year Trends'!Print_Area</vt:lpstr>
      <vt:lpstr>'Investment Management Business-'!Print_Area</vt:lpstr>
      <vt:lpstr>'Investment Services Business-Qu'!Print_Area</vt:lpstr>
      <vt:lpstr>'Noninterest Expense'!Print_Area</vt:lpstr>
      <vt:lpstr>'Nonperforming Assets'!Print_Area</vt:lpstr>
      <vt:lpstr>'Notes to Financial Trends'!Print_Area</vt:lpstr>
      <vt:lpstr>'Other Segment-Quarterly'!Print_Area</vt:lpstr>
      <vt:lpstr>'Table of Contents'!Print_Area</vt:lpstr>
    </vt:vector>
  </TitlesOfParts>
  <Company>Workiva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BK 1Q 2016 WB Trends</dc:title>
  <dc:creator>Workiva - Ron Mihaljevic</dc:creator>
  <cp:lastModifiedBy>xs9952n</cp:lastModifiedBy>
  <cp:lastPrinted>2016-04-19T19:18:10Z</cp:lastPrinted>
  <dcterms:created xsi:type="dcterms:W3CDTF">2016-04-12T14:50:46Z</dcterms:created>
  <dcterms:modified xsi:type="dcterms:W3CDTF">2016-04-19T19:19:21Z</dcterms:modified>
</cp:coreProperties>
</file>