
<file path=[Content_Types].xml><?xml version="1.0" encoding="utf-8"?>
<Types xmlns="http://schemas.openxmlformats.org/package/2006/content-types">
  <Default Extension="bin" ContentType="application/vnd.openxmlformats-officedocument.spreadsheetml.printerSettings"/>
  <Default Extension="pn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tables/table1.xml" ContentType="application/vnd.openxmlformats-officedocument.spreadsheetml.tab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showInkAnnotation="0" autoCompressPictures="0" defaultThemeVersion="166925"/>
  <mc:AlternateContent xmlns:mc="http://schemas.openxmlformats.org/markup-compatibility/2006">
    <mc:Choice Requires="x15">
      <x15ac:absPath xmlns:x15ac="http://schemas.microsoft.com/office/spreadsheetml/2010/11/ac" url="S:\1. 2Q22 Earnings Release &amp; Financial Supplement\Workpapers\SP-XLS\"/>
    </mc:Choice>
  </mc:AlternateContent>
  <xr:revisionPtr revIDLastSave="0" documentId="8_{10F9F7BE-CE40-47C8-95F4-E5A8546D1497}" xr6:coauthVersionLast="47" xr6:coauthVersionMax="47" xr10:uidLastSave="{00000000-0000-0000-0000-000000000000}"/>
  <bookViews>
    <workbookView xWindow="28680" yWindow="60" windowWidth="29040" windowHeight="15840" tabRatio="500" xr2:uid="{00000000-000D-0000-FFFF-FFFF00000000}"/>
  </bookViews>
  <sheets>
    <sheet name="Cover" sheetId="1" r:id="rId1"/>
    <sheet name="Table of Contents" sheetId="2" r:id="rId2"/>
    <sheet name="Consolidated financial highligh" sheetId="3" r:id="rId3"/>
    <sheet name="Consolidated income statement" sheetId="4" r:id="rId4"/>
    <sheet name="Consolidated balance sheet" sheetId="5" r:id="rId5"/>
    <sheet name="Fee and other revenue" sheetId="6" r:id="rId6"/>
    <sheet name="Average balances and interest r" sheetId="7" r:id="rId7"/>
    <sheet name="Capital and liquidity" sheetId="8" r:id="rId8"/>
    <sheet name="Securities Services business se" sheetId="9" r:id="rId9"/>
    <sheet name="Securities Services business(1)" sheetId="10" r:id="rId10"/>
    <sheet name="Market and Wealth Services busi" sheetId="11" r:id="rId11"/>
    <sheet name="Market and Wealth Services b(1)" sheetId="12" r:id="rId12"/>
    <sheet name="Investment and Wealth Managemen" sheetId="13" r:id="rId13"/>
    <sheet name="AUM and AUM Flows" sheetId="14" r:id="rId14"/>
    <sheet name="Other segment" sheetId="15" r:id="rId15"/>
    <sheet name="Securities portfolio" sheetId="16" r:id="rId16"/>
    <sheet name="Allowance for credit losses and" sheetId="17" r:id="rId17"/>
    <sheet name="Supplemental information - Expl" sheetId="18" r:id="rId18"/>
    <sheet name="Reconciliaton tables page 1" sheetId="19" r:id="rId19"/>
    <sheet name="Reconciliation tables page 2" sheetId="20" r:id="rId20"/>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23" i="11" l="1"/>
  <c r="C28" i="20"/>
  <c r="E28" i="20"/>
  <c r="G28" i="20"/>
  <c r="G26" i="20"/>
  <c r="C22" i="20"/>
  <c r="E22" i="20"/>
  <c r="G22" i="20"/>
  <c r="G20" i="20"/>
  <c r="O9" i="20"/>
  <c r="M9" i="20"/>
  <c r="K9" i="20"/>
  <c r="I9" i="20"/>
  <c r="G9" i="20"/>
  <c r="E9" i="20"/>
  <c r="C9" i="20"/>
  <c r="C23" i="17"/>
  <c r="C15" i="17"/>
  <c r="C17" i="17"/>
  <c r="O34" i="14"/>
  <c r="M34" i="14"/>
  <c r="U32" i="14"/>
  <c r="O32" i="14"/>
  <c r="M32" i="14"/>
  <c r="O13" i="14"/>
  <c r="M13" i="14"/>
  <c r="O12" i="14"/>
  <c r="M12" i="14"/>
  <c r="O11" i="14"/>
  <c r="M11" i="14"/>
  <c r="O10" i="14"/>
  <c r="M10" i="14"/>
  <c r="O9" i="14"/>
  <c r="M9" i="14"/>
  <c r="O8" i="14"/>
  <c r="M8" i="14"/>
  <c r="O7" i="14"/>
  <c r="M7" i="14"/>
  <c r="U36" i="13"/>
  <c r="O36" i="13"/>
  <c r="M36" i="13"/>
  <c r="U35" i="13"/>
  <c r="O35" i="13"/>
  <c r="M35" i="13"/>
  <c r="U34" i="13"/>
  <c r="O34" i="13"/>
  <c r="M34" i="13"/>
  <c r="U27" i="13"/>
  <c r="O27" i="13"/>
  <c r="M27" i="13"/>
  <c r="U26" i="13"/>
  <c r="O26" i="13"/>
  <c r="M26" i="13"/>
  <c r="U25" i="13"/>
  <c r="O25" i="13"/>
  <c r="M25" i="13"/>
  <c r="U21" i="13"/>
  <c r="O21" i="13"/>
  <c r="M21" i="13"/>
  <c r="U20" i="13"/>
  <c r="O20" i="13"/>
  <c r="M20" i="13"/>
  <c r="U19" i="13"/>
  <c r="O19" i="13"/>
  <c r="M19" i="13"/>
  <c r="U18" i="13"/>
  <c r="O18" i="13"/>
  <c r="M18" i="13"/>
  <c r="U16" i="13"/>
  <c r="O16" i="13"/>
  <c r="M16" i="13"/>
  <c r="U15" i="13"/>
  <c r="O15" i="13"/>
  <c r="M15" i="13"/>
  <c r="U14" i="13"/>
  <c r="O14" i="13"/>
  <c r="M14" i="13"/>
  <c r="U10" i="13"/>
  <c r="O10" i="13"/>
  <c r="M10" i="13"/>
  <c r="U9" i="13"/>
  <c r="O9" i="13"/>
  <c r="M9" i="13"/>
  <c r="U8" i="13"/>
  <c r="O8" i="13"/>
  <c r="U7" i="13"/>
  <c r="O7" i="13"/>
  <c r="M7" i="13"/>
  <c r="O23" i="12"/>
  <c r="M23" i="12"/>
  <c r="O20" i="12"/>
  <c r="M20" i="12"/>
  <c r="O17" i="12"/>
  <c r="M17" i="12"/>
  <c r="O15" i="12"/>
  <c r="M15" i="12"/>
  <c r="O12" i="12"/>
  <c r="M12" i="12"/>
  <c r="U9" i="12"/>
  <c r="O9" i="12"/>
  <c r="M9" i="12"/>
  <c r="U8" i="12"/>
  <c r="O8" i="12"/>
  <c r="M8" i="12"/>
  <c r="U7" i="12"/>
  <c r="O7" i="12"/>
  <c r="M7" i="12"/>
  <c r="U30" i="11"/>
  <c r="O30" i="11"/>
  <c r="M30" i="11"/>
  <c r="U29" i="11"/>
  <c r="O29" i="11"/>
  <c r="M29" i="11"/>
  <c r="U28" i="11"/>
  <c r="O28" i="11"/>
  <c r="M28" i="11"/>
  <c r="U27" i="11"/>
  <c r="O27" i="11"/>
  <c r="M27" i="11"/>
  <c r="O23" i="11"/>
  <c r="M23" i="11"/>
  <c r="U22" i="11"/>
  <c r="O22" i="11"/>
  <c r="M22" i="11"/>
  <c r="U21" i="11"/>
  <c r="O21" i="11"/>
  <c r="M21" i="11"/>
  <c r="U20" i="11"/>
  <c r="O20" i="11"/>
  <c r="M20" i="11"/>
  <c r="U18" i="11"/>
  <c r="O18" i="11"/>
  <c r="M18" i="11"/>
  <c r="U17" i="11"/>
  <c r="O17" i="11"/>
  <c r="M17" i="11"/>
  <c r="U16" i="11"/>
  <c r="O16" i="11"/>
  <c r="M16" i="11"/>
  <c r="U14" i="11"/>
  <c r="O14" i="11"/>
  <c r="M14" i="11"/>
  <c r="U13" i="11"/>
  <c r="O13" i="11"/>
  <c r="M13" i="11"/>
  <c r="U12" i="11"/>
  <c r="O12" i="11"/>
  <c r="M12" i="11"/>
  <c r="U11" i="11"/>
  <c r="O11" i="11"/>
  <c r="M11" i="11"/>
  <c r="U10" i="11"/>
  <c r="O10" i="11"/>
  <c r="M10" i="11"/>
  <c r="U9" i="11"/>
  <c r="O9" i="11"/>
  <c r="M9" i="11"/>
  <c r="U8" i="11"/>
  <c r="O8" i="11"/>
  <c r="M8" i="11"/>
  <c r="O13" i="10"/>
  <c r="M13" i="10"/>
  <c r="O12" i="10"/>
  <c r="M12" i="10"/>
  <c r="U9" i="10"/>
  <c r="O9" i="10"/>
  <c r="M9" i="10"/>
  <c r="U8" i="10"/>
  <c r="O8" i="10"/>
  <c r="U7" i="10"/>
  <c r="O7" i="10"/>
  <c r="M7" i="10"/>
  <c r="U33" i="9"/>
  <c r="O33" i="9"/>
  <c r="M33" i="9"/>
  <c r="U28" i="9"/>
  <c r="O28" i="9"/>
  <c r="M28" i="9"/>
  <c r="U27" i="9"/>
  <c r="O27" i="9"/>
  <c r="M27" i="9"/>
  <c r="U26" i="9"/>
  <c r="O26" i="9"/>
  <c r="M26" i="9"/>
  <c r="U22" i="9"/>
  <c r="O22" i="9"/>
  <c r="M22" i="9"/>
  <c r="U21" i="9"/>
  <c r="O21" i="9"/>
  <c r="M21" i="9"/>
  <c r="U20" i="9"/>
  <c r="O20" i="9"/>
  <c r="M20" i="9"/>
  <c r="U19" i="9"/>
  <c r="O19" i="9"/>
  <c r="M19" i="9"/>
  <c r="U17" i="9"/>
  <c r="O17" i="9"/>
  <c r="M17" i="9"/>
  <c r="U16" i="9"/>
  <c r="O16" i="9"/>
  <c r="M16" i="9"/>
  <c r="U15" i="9"/>
  <c r="O15" i="9"/>
  <c r="M15" i="9"/>
  <c r="U13" i="9"/>
  <c r="O13" i="9"/>
  <c r="M13" i="9"/>
  <c r="U12" i="9"/>
  <c r="O12" i="9"/>
  <c r="M12" i="9"/>
  <c r="U11" i="9"/>
  <c r="O11" i="9"/>
  <c r="M11" i="9"/>
  <c r="O10" i="9"/>
  <c r="M10" i="9"/>
  <c r="U9" i="9"/>
  <c r="O9" i="9"/>
  <c r="M9" i="9"/>
  <c r="U8" i="9"/>
  <c r="O8" i="9"/>
  <c r="U27" i="6"/>
  <c r="O27" i="6"/>
  <c r="M27" i="6"/>
  <c r="O14" i="6"/>
  <c r="M14" i="6"/>
  <c r="U13" i="6"/>
  <c r="O13" i="6"/>
  <c r="M13" i="6"/>
  <c r="U12" i="6"/>
  <c r="O12" i="6"/>
  <c r="M12" i="6"/>
  <c r="U11" i="6"/>
  <c r="O11" i="6"/>
  <c r="M11" i="6"/>
  <c r="U10" i="6"/>
  <c r="O10" i="6"/>
  <c r="M10" i="6"/>
  <c r="U9" i="6"/>
  <c r="O9" i="6"/>
  <c r="U8" i="6"/>
  <c r="O8" i="6"/>
  <c r="M8" i="6"/>
  <c r="U6" i="6"/>
  <c r="O6" i="6"/>
  <c r="M6" i="6"/>
  <c r="U41" i="4"/>
  <c r="O41" i="4"/>
  <c r="M41" i="4"/>
  <c r="U40" i="4"/>
  <c r="O40" i="4"/>
  <c r="M40" i="4"/>
  <c r="U38" i="4"/>
  <c r="O38" i="4"/>
  <c r="U37" i="4"/>
  <c r="O37" i="4"/>
  <c r="U35" i="4"/>
  <c r="O35" i="4"/>
  <c r="M35" i="4"/>
  <c r="U32" i="4"/>
  <c r="O32" i="4"/>
  <c r="M32" i="4"/>
  <c r="U31" i="4"/>
  <c r="O31" i="4"/>
  <c r="M31" i="4"/>
  <c r="U30" i="4"/>
  <c r="O30" i="4"/>
  <c r="M30" i="4"/>
  <c r="U29" i="4"/>
  <c r="O29" i="4"/>
  <c r="M29" i="4"/>
  <c r="U28" i="4"/>
  <c r="O28" i="4"/>
  <c r="M28" i="4"/>
  <c r="U27" i="4"/>
  <c r="O27" i="4"/>
  <c r="M27" i="4"/>
  <c r="U26" i="4"/>
  <c r="O26" i="4"/>
  <c r="M26" i="4"/>
  <c r="U25" i="4"/>
  <c r="O25" i="4"/>
  <c r="M25" i="4"/>
  <c r="U24" i="4"/>
  <c r="O24" i="4"/>
  <c r="M24" i="4"/>
  <c r="U23" i="4"/>
  <c r="O23" i="4"/>
  <c r="M23" i="4"/>
  <c r="U22" i="4"/>
  <c r="O22" i="4"/>
  <c r="M22" i="4"/>
  <c r="U21" i="4"/>
  <c r="O21" i="4"/>
  <c r="M21" i="4"/>
  <c r="U20" i="4"/>
  <c r="O20" i="4"/>
  <c r="M20" i="4"/>
  <c r="U19" i="4"/>
  <c r="O19" i="4"/>
  <c r="M19" i="4"/>
  <c r="U16" i="4"/>
  <c r="O16" i="4"/>
  <c r="M16" i="4"/>
  <c r="U15" i="4"/>
  <c r="O15" i="4"/>
  <c r="M15" i="4"/>
  <c r="U14" i="4"/>
  <c r="O14" i="4"/>
  <c r="M14" i="4"/>
  <c r="O12" i="4"/>
  <c r="M12" i="4"/>
  <c r="U11" i="4"/>
  <c r="O11" i="4"/>
  <c r="M11" i="4"/>
  <c r="U10" i="4"/>
  <c r="O10" i="4"/>
  <c r="M10" i="4"/>
  <c r="U9" i="4"/>
  <c r="O9" i="4"/>
  <c r="M9" i="4"/>
  <c r="U8" i="4"/>
  <c r="O8" i="4"/>
  <c r="M8" i="4"/>
  <c r="U7" i="4"/>
  <c r="O7" i="4"/>
  <c r="M7" i="4"/>
  <c r="O27" i="3"/>
  <c r="M27" i="3"/>
  <c r="M26" i="3"/>
  <c r="O25" i="3"/>
  <c r="M25" i="3"/>
  <c r="U16" i="3"/>
  <c r="O16" i="3"/>
  <c r="U15" i="3"/>
  <c r="O15" i="3"/>
  <c r="M15" i="3"/>
  <c r="U14" i="3"/>
  <c r="O14" i="3"/>
  <c r="M14" i="3"/>
  <c r="U13" i="3"/>
  <c r="O13" i="3"/>
  <c r="M13" i="3"/>
  <c r="U12" i="3"/>
  <c r="O12" i="3"/>
  <c r="M12" i="3"/>
  <c r="U11" i="3"/>
  <c r="O11" i="3"/>
  <c r="M11" i="3"/>
  <c r="U10" i="3"/>
  <c r="O10" i="3"/>
  <c r="M10" i="3"/>
  <c r="U8" i="3"/>
  <c r="O8" i="3"/>
  <c r="M8" i="3"/>
  <c r="U7" i="3"/>
  <c r="O7" i="3"/>
  <c r="M7" i="3"/>
  <c r="U6" i="3"/>
  <c r="O6" i="3"/>
  <c r="M6" i="3"/>
</calcChain>
</file>

<file path=xl/sharedStrings.xml><?xml version="1.0" encoding="utf-8"?>
<sst xmlns="http://schemas.openxmlformats.org/spreadsheetml/2006/main" count="804" uniqueCount="437">
  <si>
    <t>The Bank of New York Mellon Corporation</t>
  </si>
  <si>
    <t>Financial Supplement</t>
  </si>
  <si>
    <t>Second Quarter 2022</t>
  </si>
  <si>
    <t xml:space="preserve">Table of Contents </t>
  </si>
  <si>
    <t>Consolidated Results</t>
  </si>
  <si>
    <t>Page</t>
  </si>
  <si>
    <t>Consolidated Financial Highlights</t>
  </si>
  <si>
    <t>Condensed Consolidated Income Statement</t>
  </si>
  <si>
    <t>Condensed Consolidated Balance Sheet</t>
  </si>
  <si>
    <t>Fee and Other Revenue</t>
  </si>
  <si>
    <t>Average Balances and Interest Rates</t>
  </si>
  <si>
    <t>Capital and Liquidity</t>
  </si>
  <si>
    <t>Business Segment Results</t>
  </si>
  <si>
    <t>Securities Services Business Segment</t>
  </si>
  <si>
    <t>Market and Wealth Services Business Segment</t>
  </si>
  <si>
    <t>Investment and Wealth Management Business Segment</t>
  </si>
  <si>
    <t>AUM by Product Type, Changes in AUM and Wealth Management Client Assets</t>
  </si>
  <si>
    <t>Other Segment</t>
  </si>
  <si>
    <t>Other</t>
  </si>
  <si>
    <t>Securities Portfolio</t>
  </si>
  <si>
    <t>Allowance for Credit Losses and Nonperforming Assets</t>
  </si>
  <si>
    <t>Supplemental Information</t>
  </si>
  <si>
    <t>Explanation of GAAP and Non-GAAP Financial Measures</t>
  </si>
  <si>
    <t>Reporting Changes</t>
  </si>
  <si>
    <t>THE BANK OF NEW YORK MELLON CORPORATION</t>
  </si>
  <si>
    <t>CONSOLIDATED FINANCIAL HIGHLIGHTS</t>
  </si>
  <si>
    <t>(dollars in millions, except per common share amounts, or unless otherwise noted)</t>
  </si>
  <si>
    <t>2Q22 vs.</t>
  </si>
  <si>
    <t>YTD22 vs.</t>
  </si>
  <si>
    <t>2Q22</t>
  </si>
  <si>
    <t>1Q22</t>
  </si>
  <si>
    <t>4Q21</t>
  </si>
  <si>
    <t>3Q21</t>
  </si>
  <si>
    <t>2Q21</t>
  </si>
  <si>
    <t>YTD22</t>
  </si>
  <si>
    <t>YTD21</t>
  </si>
  <si>
    <t>Selected income statement data</t>
  </si>
  <si>
    <t>Fee revenue</t>
  </si>
  <si>
    <t>N/M</t>
  </si>
  <si>
    <t>Fee and other revenue</t>
  </si>
  <si>
    <t>Net interest revenue</t>
  </si>
  <si>
    <t>Total revenue</t>
  </si>
  <si>
    <t>Provision for credit losses</t>
  </si>
  <si>
    <t>Noninterest expense</t>
  </si>
  <si>
    <t>Income before income taxes</t>
  </si>
  <si>
    <t>Provision for income taxes</t>
  </si>
  <si>
    <t>Net income</t>
  </si>
  <si>
    <r>
      <rPr>
        <b/>
        <sz val="8"/>
        <color rgb="FF000000"/>
        <rFont val="Arial"/>
      </rPr>
      <t xml:space="preserve">Net income applicable to common shareholders of 
</t>
    </r>
    <r>
      <rPr>
        <b/>
        <sz val="8"/>
        <color rgb="FF000000"/>
        <rFont val="Arial"/>
      </rPr>
      <t>The Bank of New York Mellon Corporation</t>
    </r>
  </si>
  <si>
    <t>Diluted earnings per common share</t>
  </si>
  <si>
    <r>
      <rPr>
        <sz val="8"/>
        <color rgb="FF000000"/>
        <rFont val="Arial"/>
      </rPr>
      <t xml:space="preserve">Average common shares and equivalents outstanding – diluted </t>
    </r>
    <r>
      <rPr>
        <i/>
        <sz val="8"/>
        <color rgb="FF000000"/>
        <rFont val="Arial"/>
      </rPr>
      <t>(in thousands)</t>
    </r>
  </si>
  <si>
    <r>
      <rPr>
        <b/>
        <u/>
        <sz val="8"/>
        <color rgb="FF000000"/>
        <rFont val="Arial"/>
      </rPr>
      <t>Financial ratios</t>
    </r>
    <r>
      <rPr>
        <sz val="8"/>
        <color rgb="FF000000"/>
        <rFont val="Arial"/>
      </rPr>
      <t xml:space="preserve"> </t>
    </r>
    <r>
      <rPr>
        <i/>
        <sz val="8"/>
        <color rgb="FF000000"/>
        <rFont val="Arial"/>
      </rPr>
      <t>(Returns are annualized)</t>
    </r>
  </si>
  <si>
    <t>Pre-tax operating margin</t>
  </si>
  <si>
    <t>Return on common equity</t>
  </si>
  <si>
    <r>
      <rPr>
        <sz val="8"/>
        <color rgb="FF000000"/>
        <rFont val="Arial"/>
      </rPr>
      <t xml:space="preserve">Return on tangible common equity – Non-GAAP </t>
    </r>
    <r>
      <rPr>
        <i/>
        <sz val="8"/>
        <color rgb="FF000000"/>
        <rFont val="Arial"/>
      </rPr>
      <t>(a)</t>
    </r>
  </si>
  <si>
    <t xml:space="preserve">Non-U.S. revenue as a percentage of total revenue </t>
  </si>
  <si>
    <t>Period end</t>
  </si>
  <si>
    <r>
      <rPr>
        <sz val="8"/>
        <color rgb="FF000000"/>
        <rFont val="Arial"/>
      </rPr>
      <t xml:space="preserve">Assets under custody and/or administration (“AUC/A”) </t>
    </r>
    <r>
      <rPr>
        <i/>
        <sz val="8"/>
        <color rgb="FF000000"/>
        <rFont val="Arial"/>
      </rPr>
      <t>(in trillions) (b)</t>
    </r>
  </si>
  <si>
    <r>
      <rPr>
        <sz val="8"/>
        <color rgb="FF000000"/>
        <rFont val="Arial"/>
      </rPr>
      <t xml:space="preserve">Assets under management (“AUM”) </t>
    </r>
    <r>
      <rPr>
        <i/>
        <sz val="8"/>
        <color rgb="FF000000"/>
        <rFont val="Arial"/>
      </rPr>
      <t>(in trillions)</t>
    </r>
  </si>
  <si>
    <t>Full-time employees</t>
  </si>
  <si>
    <t>Book value per common share</t>
  </si>
  <si>
    <r>
      <rPr>
        <sz val="8"/>
        <color rgb="FF000000"/>
        <rFont val="Arial"/>
      </rPr>
      <t xml:space="preserve">Tangible book value per common share – Non-GAAP </t>
    </r>
    <r>
      <rPr>
        <i/>
        <sz val="8"/>
        <color rgb="FF000000"/>
        <rFont val="Arial"/>
      </rPr>
      <t>(a)</t>
    </r>
  </si>
  <si>
    <t>Cash dividends per common share</t>
  </si>
  <si>
    <t>Common dividend payout ratio</t>
  </si>
  <si>
    <t>Closing stock price per common share</t>
  </si>
  <si>
    <t>Market capitalization</t>
  </si>
  <si>
    <r>
      <rPr>
        <sz val="8"/>
        <color rgb="FF000000"/>
        <rFont val="Arial"/>
      </rPr>
      <t>Common shares outstanding</t>
    </r>
    <r>
      <rPr>
        <i/>
        <sz val="8"/>
        <color rgb="FF000000"/>
        <rFont val="Arial"/>
      </rPr>
      <t xml:space="preserve"> (in thousands)</t>
    </r>
  </si>
  <si>
    <r>
      <rPr>
        <b/>
        <u/>
        <sz val="8"/>
        <color rgb="FF000000"/>
        <rFont val="Arial"/>
      </rPr>
      <t>Capital ratios at period end</t>
    </r>
    <r>
      <rPr>
        <b/>
        <sz val="8"/>
        <color rgb="FF000000"/>
        <rFont val="Arial"/>
      </rPr>
      <t xml:space="preserve"> </t>
    </r>
    <r>
      <rPr>
        <i/>
        <sz val="8"/>
        <color rgb="FF000000"/>
        <rFont val="Arial"/>
      </rPr>
      <t>(c)</t>
    </r>
  </si>
  <si>
    <t>Common Equity Tier 1 ("CET1") ratio</t>
  </si>
  <si>
    <t>Tier 1 capital ratio</t>
  </si>
  <si>
    <t>Total capital ratio</t>
  </si>
  <si>
    <t>Tier 1 leverage ratio</t>
  </si>
  <si>
    <t>Supplementary leverage ratio ("SLR")</t>
  </si>
  <si>
    <r>
      <rPr>
        <i/>
        <sz val="8"/>
        <color rgb="FF000000"/>
        <rFont val="Arial"/>
      </rPr>
      <t>(a)    Non-GAAP information, for all periods presented, excludes goodwill and intangible assets, net of deferred tax liabilities.  See "Explanation of GAAP and Non-GAAP Financial Measures" beginning on page 18 for the reconciliation of Non-GAAP measures.</t>
    </r>
  </si>
  <si>
    <r>
      <rPr>
        <i/>
        <sz val="8"/>
        <color rgb="FF000000"/>
        <rFont val="Arial"/>
      </rPr>
      <t xml:space="preserve">(c)    Regulatory capital ratios for </t>
    </r>
    <r>
      <rPr>
        <i/>
        <sz val="8"/>
        <color rgb="FF000000"/>
        <rFont val="Arial"/>
      </rPr>
      <t>June</t>
    </r>
    <r>
      <rPr>
        <i/>
        <sz val="8"/>
        <color rgb="FF000000"/>
        <rFont val="Arial"/>
      </rPr>
      <t xml:space="preserve"> 3</t>
    </r>
    <r>
      <rPr>
        <i/>
        <sz val="8"/>
        <color rgb="FF000000"/>
        <rFont val="Arial"/>
      </rPr>
      <t>0</t>
    </r>
    <r>
      <rPr>
        <i/>
        <sz val="8"/>
        <color rgb="FF000000"/>
        <rFont val="Arial"/>
      </rPr>
      <t xml:space="preserve">, 2022 are preliminary.  For our CET1, Tier 1 capital and Total capital ratios, our effective capital ratios under the U.S. capital rules are the lower of the ratios as calculated under the Standardized and Advanced Approaches, which for </t>
    </r>
    <r>
      <rPr>
        <i/>
        <sz val="8"/>
        <color rgb="FF000000"/>
        <rFont val="Arial"/>
      </rPr>
      <t>June 30, 2022</t>
    </r>
    <r>
      <rPr>
        <i/>
        <sz val="8"/>
        <color rgb="FF000000"/>
        <rFont val="Arial"/>
      </rPr>
      <t xml:space="preserve"> was the Advanced Approaches</t>
    </r>
    <r>
      <rPr>
        <i/>
        <sz val="8"/>
        <color rgb="FF000000"/>
        <rFont val="Arial"/>
      </rPr>
      <t>,</t>
    </r>
    <r>
      <rPr>
        <i/>
        <sz val="8"/>
        <color rgb="FF000000"/>
        <rFont val="Arial"/>
      </rPr>
      <t xml:space="preserve"> </t>
    </r>
    <r>
      <rPr>
        <i/>
        <sz val="8"/>
        <color rgb="FF000000"/>
        <rFont val="Arial"/>
      </rPr>
      <t>for</t>
    </r>
    <r>
      <rPr>
        <i/>
        <sz val="8"/>
        <color rgb="FF000000"/>
        <rFont val="Arial"/>
      </rPr>
      <t xml:space="preserve"> </t>
    </r>
    <r>
      <rPr>
        <i/>
        <sz val="8"/>
        <color rgb="FF000000"/>
        <rFont val="Arial"/>
      </rPr>
      <t>March 31, 2022 and Dec. 31, 2021 was the Standardized Approach, and for Sept. 30, 2021</t>
    </r>
    <r>
      <rPr>
        <i/>
        <sz val="8"/>
        <color rgb="FF000000"/>
        <rFont val="Arial"/>
      </rPr>
      <t xml:space="preserve"> and</t>
    </r>
    <r>
      <rPr>
        <i/>
        <sz val="8"/>
        <color rgb="FF000000"/>
        <rFont val="Arial"/>
      </rPr>
      <t xml:space="preserve"> June 30, 2021</t>
    </r>
    <r>
      <rPr>
        <i/>
        <sz val="8"/>
        <color rgb="FF000000"/>
        <rFont val="Arial"/>
      </rPr>
      <t xml:space="preserve"> was the Standardized Approach for the CET1 and Tier 1 capital ratios and the Advanced Approaches for the Total capital ratio.</t>
    </r>
  </si>
  <si>
    <t>N/M – Not meaningful.</t>
  </si>
  <si>
    <t>CONDENSED CONSOLIDATED INCOME STATEMENT</t>
  </si>
  <si>
    <t xml:space="preserve">(dollars in millions, except per share amounts; common shares in thousands) </t>
  </si>
  <si>
    <t>Revenue</t>
  </si>
  <si>
    <t>Investment services fees</t>
  </si>
  <si>
    <t>Investment management and performance fees</t>
  </si>
  <si>
    <t>Foreign exchange revenue</t>
  </si>
  <si>
    <t>Financing-related fees</t>
  </si>
  <si>
    <t>Distribution and servicing fees</t>
  </si>
  <si>
    <t>Total fee revenue</t>
  </si>
  <si>
    <t>Investment and other revenue</t>
  </si>
  <si>
    <t>Total fee and other revenue</t>
  </si>
  <si>
    <t xml:space="preserve">Total revenue </t>
  </si>
  <si>
    <t xml:space="preserve">Staff </t>
  </si>
  <si>
    <t>Software and equipment</t>
  </si>
  <si>
    <t>Professional, legal and other purchased services</t>
  </si>
  <si>
    <t>Sub-custodian and clearing</t>
  </si>
  <si>
    <t xml:space="preserve">Net occupancy </t>
  </si>
  <si>
    <t>Distribution and servicing</t>
  </si>
  <si>
    <t>Business development</t>
  </si>
  <si>
    <t>Bank assessment charges</t>
  </si>
  <si>
    <t>Amortization of intangible assets</t>
  </si>
  <si>
    <t xml:space="preserve">Other </t>
  </si>
  <si>
    <t>Total noninterest expense</t>
  </si>
  <si>
    <t xml:space="preserve">Income before income taxes </t>
  </si>
  <si>
    <t xml:space="preserve">Provision for income taxes </t>
  </si>
  <si>
    <t xml:space="preserve">Net income </t>
  </si>
  <si>
    <t>Net loss (income) attributable to noncontrolling interests</t>
  </si>
  <si>
    <t>Preferred stock dividends</t>
  </si>
  <si>
    <t xml:space="preserve">Net income applicable to common shareholders of The Bank of New York Mellon Corporation </t>
  </si>
  <si>
    <t>Average common shares and equivalents outstanding:  Basic</t>
  </si>
  <si>
    <t>Diluted</t>
  </si>
  <si>
    <t>Earnings per common share:  Basic</t>
  </si>
  <si>
    <t>CONDENSED CONSOLIDATED BALANCE SHEET</t>
  </si>
  <si>
    <t>(in millions)</t>
  </si>
  <si>
    <t>June 30</t>
  </si>
  <si>
    <t>March 31</t>
  </si>
  <si>
    <t>Dec. 31</t>
  </si>
  <si>
    <t>Sept. 30</t>
  </si>
  <si>
    <t>Assets</t>
  </si>
  <si>
    <t>Cash and due from banks</t>
  </si>
  <si>
    <t>Interest-bearing deposits with the Federal Reserve and other central banks</t>
  </si>
  <si>
    <t>Interest-bearing deposits with banks</t>
  </si>
  <si>
    <t>Federal funds sold and securities purchased under resale agreements</t>
  </si>
  <si>
    <t>Securities</t>
  </si>
  <si>
    <t>Trading assets</t>
  </si>
  <si>
    <t>Loans</t>
  </si>
  <si>
    <t>Allowance for loan losses</t>
  </si>
  <si>
    <t>Net loans</t>
  </si>
  <si>
    <t>Premises and equipment</t>
  </si>
  <si>
    <t>Accrued interest receivable</t>
  </si>
  <si>
    <t>Goodwill</t>
  </si>
  <si>
    <t>Intangible assets</t>
  </si>
  <si>
    <r>
      <rPr>
        <sz val="8"/>
        <color rgb="FF000000"/>
        <rFont val="Arial"/>
      </rPr>
      <t>Other assets</t>
    </r>
    <r>
      <rPr>
        <i/>
        <sz val="8"/>
        <color rgb="FF000000"/>
        <rFont val="Arial"/>
      </rPr>
      <t xml:space="preserve"> </t>
    </r>
  </si>
  <si>
    <r>
      <rPr>
        <b/>
        <sz val="8"/>
        <color rgb="FF000000"/>
        <rFont val="Arial"/>
      </rPr>
      <t>Total assets</t>
    </r>
    <r>
      <rPr>
        <b/>
        <i/>
        <sz val="8"/>
        <color rgb="FF000000"/>
        <rFont val="Arial"/>
      </rPr>
      <t xml:space="preserve"> </t>
    </r>
  </si>
  <si>
    <t>Liabilities</t>
  </si>
  <si>
    <t>Deposits</t>
  </si>
  <si>
    <t>Federal funds purchased and securities sold under repurchase agreements</t>
  </si>
  <si>
    <t>Trading liabilities</t>
  </si>
  <si>
    <t>Payables to customers and broker-dealers</t>
  </si>
  <si>
    <t>Commercial paper</t>
  </si>
  <si>
    <t>Other borrowed funds</t>
  </si>
  <si>
    <t>Accrued taxes and other expenses</t>
  </si>
  <si>
    <t>Other liabilities</t>
  </si>
  <si>
    <t>Long-term debt</t>
  </si>
  <si>
    <r>
      <rPr>
        <b/>
        <sz val="8"/>
        <color rgb="FF000000"/>
        <rFont val="Arial"/>
      </rPr>
      <t>Total liabilities</t>
    </r>
    <r>
      <rPr>
        <b/>
        <i/>
        <sz val="8"/>
        <color rgb="FF000000"/>
        <rFont val="Arial"/>
      </rPr>
      <t xml:space="preserve"> </t>
    </r>
  </si>
  <si>
    <t>Temporary equity</t>
  </si>
  <si>
    <t>Redeemable noncontrolling interests</t>
  </si>
  <si>
    <t>Permanent equity</t>
  </si>
  <si>
    <t>Preferred stock</t>
  </si>
  <si>
    <t>Common stock</t>
  </si>
  <si>
    <t>Additional paid-in capital</t>
  </si>
  <si>
    <t>Retained earnings</t>
  </si>
  <si>
    <t>Accumulated other comprehensive loss, net of tax</t>
  </si>
  <si>
    <t>Less: Treasury stock, at cost</t>
  </si>
  <si>
    <t>Total The Bank of New York Mellon Corporation shareholders’ equity</t>
  </si>
  <si>
    <r>
      <rPr>
        <sz val="8"/>
        <color rgb="FF000000"/>
        <rFont val="Arial"/>
      </rPr>
      <t>Nonredeemable noncontrolling interests of consolidated investment management funds</t>
    </r>
    <r>
      <rPr>
        <i/>
        <sz val="8"/>
        <color rgb="FF000000"/>
        <rFont val="Arial"/>
      </rPr>
      <t xml:space="preserve"> </t>
    </r>
  </si>
  <si>
    <r>
      <rPr>
        <b/>
        <sz val="8"/>
        <color rgb="FF000000"/>
        <rFont val="Arial"/>
      </rPr>
      <t>Total permanent equity</t>
    </r>
    <r>
      <rPr>
        <b/>
        <i/>
        <sz val="8"/>
        <color rgb="FF000000"/>
        <rFont val="Arial"/>
      </rPr>
      <t xml:space="preserve"> </t>
    </r>
  </si>
  <si>
    <r>
      <rPr>
        <b/>
        <sz val="8"/>
        <color rgb="FF000000"/>
        <rFont val="Arial"/>
      </rPr>
      <t>Total liabilities, temporary equity and permanent equity</t>
    </r>
    <r>
      <rPr>
        <b/>
        <i/>
        <sz val="8"/>
        <color rgb="FF000000"/>
        <rFont val="Arial"/>
      </rPr>
      <t xml:space="preserve"> </t>
    </r>
  </si>
  <si>
    <t>FEE AND OTHER REVENUE</t>
  </si>
  <si>
    <t>(dollars in millions)</t>
  </si>
  <si>
    <t>Investment management and performance fees:</t>
  </si>
  <si>
    <r>
      <rPr>
        <b/>
        <sz val="8"/>
        <color rgb="FF000000"/>
        <rFont val="Arial"/>
      </rPr>
      <t xml:space="preserve">Total investment management and performance fees </t>
    </r>
    <r>
      <rPr>
        <i/>
        <sz val="8"/>
        <color rgb="FF000000"/>
        <rFont val="Arial"/>
      </rPr>
      <t>(b)</t>
    </r>
  </si>
  <si>
    <t>Investment and other revenue:</t>
  </si>
  <si>
    <t>Net securities gains</t>
  </si>
  <si>
    <t>Total investment and other revenue</t>
  </si>
  <si>
    <r>
      <rPr>
        <i/>
        <sz val="8"/>
        <color rgb="FF000000"/>
        <rFont val="Arial"/>
      </rPr>
      <t>(a)    Excludes seed capital gains (losses) related to consolidated investment management funds.</t>
    </r>
  </si>
  <si>
    <r>
      <rPr>
        <i/>
        <sz val="8"/>
        <color rgb="FF000000"/>
        <rFont val="Arial"/>
      </rPr>
      <t xml:space="preserve">(b)    On a constant currency basis (Non-GAAP), investment management and performance fees </t>
    </r>
    <r>
      <rPr>
        <i/>
        <sz val="8"/>
        <color rgb="FF000000"/>
        <rFont val="Arial"/>
      </rPr>
      <t>decreased</t>
    </r>
    <r>
      <rPr>
        <i/>
        <sz val="8"/>
        <color rgb="FF000000"/>
        <rFont val="Arial"/>
      </rPr>
      <t xml:space="preserve"> </t>
    </r>
    <r>
      <rPr>
        <i/>
        <sz val="8"/>
        <color rgb="FF000000"/>
        <rFont val="Arial"/>
      </rPr>
      <t>3</t>
    </r>
    <r>
      <rPr>
        <i/>
        <sz val="8"/>
        <color rgb="FF000000"/>
        <rFont val="Arial"/>
      </rPr>
      <t xml:space="preserve">% compared with </t>
    </r>
    <r>
      <rPr>
        <i/>
        <sz val="8"/>
        <color rgb="FF000000"/>
        <rFont val="Arial"/>
      </rPr>
      <t>2</t>
    </r>
    <r>
      <rPr>
        <i/>
        <sz val="8"/>
        <color rgb="FF000000"/>
        <rFont val="Arial"/>
      </rPr>
      <t>Q21.  See "Explanation of GAAP and Non-GAAP Financial Measures" beginning on page 18 for the reconciliation of this Non-GAAP measure.</t>
    </r>
  </si>
  <si>
    <t>(c)    Includes gains (losses) on investments in BNY Mellon funds which hedge deferred incentive awards.</t>
  </si>
  <si>
    <t>(d)    Includes strategic equity, private equity and other investments.</t>
  </si>
  <si>
    <t>AVERAGE BALANCES AND INTEREST RATES</t>
  </si>
  <si>
    <t>Average balance</t>
  </si>
  <si>
    <t>Average rate</t>
  </si>
  <si>
    <t>(dollars in millions; average rates are annualized)</t>
  </si>
  <si>
    <t>Interest-earning assets:</t>
  </si>
  <si>
    <t>Interest-bearing deposits with banks (primarily foreign banks)</t>
  </si>
  <si>
    <r>
      <rPr>
        <sz val="8"/>
        <color rgb="FF000000"/>
        <rFont val="Arial"/>
      </rPr>
      <t xml:space="preserve">Federal funds sold and securities purchased under resale agreements </t>
    </r>
    <r>
      <rPr>
        <i/>
        <sz val="8"/>
        <color rgb="FF000000"/>
        <rFont val="Arial"/>
      </rPr>
      <t>(a)</t>
    </r>
  </si>
  <si>
    <t>Securities:</t>
  </si>
  <si>
    <r>
      <rPr>
        <sz val="8"/>
        <color rgb="FF000000"/>
        <rFont val="Arial"/>
      </rPr>
      <t xml:space="preserve">Total investment securities </t>
    </r>
    <r>
      <rPr>
        <i/>
        <sz val="8"/>
        <color rgb="FF000000"/>
        <rFont val="Arial"/>
      </rPr>
      <t>(b)</t>
    </r>
  </si>
  <si>
    <r>
      <rPr>
        <sz val="8"/>
        <color rgb="FF000000"/>
        <rFont val="Arial"/>
      </rPr>
      <t xml:space="preserve">Trading securities </t>
    </r>
    <r>
      <rPr>
        <i/>
        <sz val="8"/>
        <color rgb="FF000000"/>
        <rFont val="Arial"/>
      </rPr>
      <t>(b)</t>
    </r>
  </si>
  <si>
    <r>
      <rPr>
        <sz val="8"/>
        <color rgb="FF000000"/>
        <rFont val="Arial"/>
      </rPr>
      <t xml:space="preserve">Total securities </t>
    </r>
    <r>
      <rPr>
        <i/>
        <sz val="8"/>
        <color rgb="FF000000"/>
        <rFont val="Arial"/>
      </rPr>
      <t>(b)</t>
    </r>
  </si>
  <si>
    <r>
      <rPr>
        <b/>
        <sz val="8"/>
        <color rgb="FF000000"/>
        <rFont val="Arial"/>
      </rPr>
      <t xml:space="preserve">Total interest-earning assets </t>
    </r>
    <r>
      <rPr>
        <i/>
        <sz val="8"/>
        <color rgb="FF000000"/>
        <rFont val="Arial"/>
      </rPr>
      <t>(b)</t>
    </r>
  </si>
  <si>
    <t>Noninterest-earning assets</t>
  </si>
  <si>
    <t>Total assets</t>
  </si>
  <si>
    <t>Liabilities and equity</t>
  </si>
  <si>
    <t>Interest-bearing liabilities:</t>
  </si>
  <si>
    <t>Interest-bearing deposits</t>
  </si>
  <si>
    <r>
      <rPr>
        <sz val="8"/>
        <color rgb="FF000000"/>
        <rFont val="Arial"/>
      </rPr>
      <t xml:space="preserve">Federal funds purchased and securities sold under repurchase 
</t>
    </r>
    <r>
      <rPr>
        <sz val="8"/>
        <color rgb="FF000000"/>
        <rFont val="Arial"/>
      </rPr>
      <t xml:space="preserve">agreements </t>
    </r>
    <r>
      <rPr>
        <i/>
        <sz val="8"/>
        <color rgb="FF000000"/>
        <rFont val="Arial"/>
      </rPr>
      <t>(a)</t>
    </r>
  </si>
  <si>
    <t>Total interest-bearing liabilities</t>
  </si>
  <si>
    <t>Total noninterest-bearing deposits</t>
  </si>
  <si>
    <t>Other noninterest-bearing liabilities</t>
  </si>
  <si>
    <t>Total The Bank of New York Mellon Corporation shareholders' equity</t>
  </si>
  <si>
    <t>Noncontrolling interests</t>
  </si>
  <si>
    <t>Total liabilities and equity</t>
  </si>
  <si>
    <t>Net interest margin</t>
  </si>
  <si>
    <r>
      <rPr>
        <b/>
        <sz val="8"/>
        <color rgb="FF000000"/>
        <rFont val="Arial"/>
      </rPr>
      <t>Net interest margin (FTE) – Non-GAAP</t>
    </r>
    <r>
      <rPr>
        <i/>
        <sz val="8"/>
        <color rgb="FF000000"/>
        <rFont val="Arial"/>
      </rPr>
      <t xml:space="preserve"> (c)</t>
    </r>
  </si>
  <si>
    <r>
      <rPr>
        <i/>
        <sz val="8"/>
        <color rgb="FF000000"/>
        <rFont val="Arial"/>
      </rPr>
      <t xml:space="preserve">(a)    Includes the average impact of offsetting under enforceable netting agreements of approximately </t>
    </r>
    <r>
      <rPr>
        <i/>
        <sz val="8"/>
        <color rgb="FF000000"/>
        <rFont val="Arial"/>
      </rPr>
      <t>$</t>
    </r>
    <r>
      <rPr>
        <i/>
        <sz val="8"/>
        <color rgb="FF000000"/>
        <rFont val="Arial"/>
      </rPr>
      <t>33</t>
    </r>
    <r>
      <rPr>
        <i/>
        <sz val="8"/>
        <color rgb="FF000000"/>
        <rFont val="Arial"/>
      </rPr>
      <t xml:space="preserve"> billion for 2</t>
    </r>
    <r>
      <rPr>
        <i/>
        <sz val="8"/>
        <color rgb="FF000000"/>
        <rFont val="Arial"/>
      </rPr>
      <t>Q</t>
    </r>
    <r>
      <rPr>
        <i/>
        <sz val="8"/>
        <color rgb="FF000000"/>
        <rFont val="Arial"/>
      </rPr>
      <t xml:space="preserve">22, </t>
    </r>
    <r>
      <rPr>
        <i/>
        <sz val="8"/>
        <color rgb="FF000000"/>
        <rFont val="Arial"/>
      </rPr>
      <t>$53 billion for 1Q22, $54 billion for 4Q21, $47 billion for 3Q21</t>
    </r>
    <r>
      <rPr>
        <i/>
        <sz val="8"/>
        <color rgb="FF000000"/>
        <rFont val="Arial"/>
      </rPr>
      <t xml:space="preserve"> and</t>
    </r>
    <r>
      <rPr>
        <i/>
        <sz val="8"/>
        <color rgb="FF000000"/>
        <rFont val="Arial"/>
      </rPr>
      <t xml:space="preserve"> $41 billion for 2Q21</t>
    </r>
    <r>
      <rPr>
        <i/>
        <sz val="8"/>
        <color rgb="FF000000"/>
        <rFont val="Arial"/>
      </rPr>
      <t xml:space="preserve">.  On a Non-GAAP basis, excluding the impact of offsetting, the yield on federal funds sold and securities purchased under resale agreements would have been </t>
    </r>
    <r>
      <rPr>
        <i/>
        <sz val="8"/>
        <color rgb="FF000000"/>
        <rFont val="Arial"/>
      </rPr>
      <t>0.80</t>
    </r>
    <r>
      <rPr>
        <i/>
        <sz val="8"/>
        <color rgb="FF000000"/>
        <rFont val="Arial"/>
      </rPr>
      <t xml:space="preserve">% for 2Q22, </t>
    </r>
    <r>
      <rPr>
        <i/>
        <sz val="8"/>
        <color rgb="FF000000"/>
        <rFont val="Arial"/>
      </rPr>
      <t>0.19% for 1Q22, 0.15% for 4Q21, 0.17% for 3Q21</t>
    </r>
    <r>
      <rPr>
        <i/>
        <sz val="8"/>
        <color rgb="FF000000"/>
        <rFont val="Arial"/>
      </rPr>
      <t xml:space="preserve"> and</t>
    </r>
    <r>
      <rPr>
        <i/>
        <sz val="8"/>
        <color rgb="FF000000"/>
        <rFont val="Arial"/>
      </rPr>
      <t xml:space="preserve"> 0.15% for 2Q21</t>
    </r>
    <r>
      <rPr>
        <i/>
        <sz val="8"/>
        <color rgb="FF000000"/>
        <rFont val="Arial"/>
      </rPr>
      <t xml:space="preserve">.  On a Non-GAAP basis, excluding the impact of offsetting, the rate on federal funds purchased and securities sold under repurchase agreements would have been </t>
    </r>
    <r>
      <rPr>
        <i/>
        <sz val="8"/>
        <color rgb="FF000000"/>
        <rFont val="Arial"/>
      </rPr>
      <t>0.68</t>
    </r>
    <r>
      <rPr>
        <i/>
        <sz val="8"/>
        <color rgb="FF000000"/>
        <rFont val="Arial"/>
      </rPr>
      <t>% for 2Q</t>
    </r>
    <r>
      <rPr>
        <i/>
        <sz val="8"/>
        <color rgb="FF000000"/>
        <rFont val="Arial"/>
      </rPr>
      <t>22</t>
    </r>
    <r>
      <rPr>
        <i/>
        <sz val="8"/>
        <color rgb="FF000000"/>
        <rFont val="Arial"/>
      </rPr>
      <t xml:space="preserve">, </t>
    </r>
    <r>
      <rPr>
        <i/>
        <sz val="8"/>
        <color rgb="FF000000"/>
        <rFont val="Arial"/>
      </rPr>
      <t>0.07% for 1Q22, 0.01% for 4Q21, 0.02% for 3Q21</t>
    </r>
    <r>
      <rPr>
        <i/>
        <sz val="8"/>
        <color rgb="FF000000"/>
        <rFont val="Arial"/>
      </rPr>
      <t xml:space="preserve"> and</t>
    </r>
    <r>
      <rPr>
        <i/>
        <sz val="8"/>
        <color rgb="FF000000"/>
        <rFont val="Arial"/>
      </rPr>
      <t xml:space="preserve"> (0.04)% for 2Q21</t>
    </r>
    <r>
      <rPr>
        <i/>
        <sz val="8"/>
        <color rgb="FF000000"/>
        <rFont val="Arial"/>
      </rPr>
      <t>.  We believe providing the rates excluding the impact of netting is useful to investors as it is more reflective of the actual rates earned and paid.</t>
    </r>
  </si>
  <si>
    <t>(b)    Average rates were calculated on an FTE basis, at tax rates of approximately 21%.</t>
  </si>
  <si>
    <r>
      <rPr>
        <i/>
        <sz val="8"/>
        <color rgb="FF000000"/>
        <rFont val="Arial"/>
      </rPr>
      <t>(c)    See "Explanation of GAAP and Non-GAAP Financial Measures" beginning on page 18 for the reconciliation of this Non-GAAP measure.</t>
    </r>
  </si>
  <si>
    <t>CAPITAL AND LIQUIDITY</t>
  </si>
  <si>
    <r>
      <rPr>
        <b/>
        <sz val="8"/>
        <color rgb="FF000000"/>
        <rFont val="Arial"/>
      </rPr>
      <t xml:space="preserve">Consolidated regulatory capital ratios </t>
    </r>
    <r>
      <rPr>
        <i/>
        <sz val="8"/>
        <color rgb="FF000000"/>
        <rFont val="Arial"/>
      </rPr>
      <t>(a)</t>
    </r>
  </si>
  <si>
    <t>Standardized Approach:</t>
  </si>
  <si>
    <t>CET1 ratio</t>
  </si>
  <si>
    <t>Advanced Approaches:</t>
  </si>
  <si>
    <t>Tier 1 leverage ratio:</t>
  </si>
  <si>
    <t>SLR:</t>
  </si>
  <si>
    <t>Average liquidity coverage ratio</t>
  </si>
  <si>
    <r>
      <rPr>
        <i/>
        <sz val="8"/>
        <color rgb="FF000000"/>
        <rFont val="Arial"/>
      </rPr>
      <t xml:space="preserve">(a)    Regulatory capital ratios for </t>
    </r>
    <r>
      <rPr>
        <i/>
        <sz val="8"/>
        <color rgb="FF000000"/>
        <rFont val="Arial"/>
      </rPr>
      <t>June</t>
    </r>
    <r>
      <rPr>
        <i/>
        <sz val="8"/>
        <color rgb="FF000000"/>
        <rFont val="Arial"/>
      </rPr>
      <t xml:space="preserve"> 3</t>
    </r>
    <r>
      <rPr>
        <i/>
        <sz val="8"/>
        <color rgb="FF000000"/>
        <rFont val="Arial"/>
      </rPr>
      <t>0</t>
    </r>
    <r>
      <rPr>
        <i/>
        <sz val="8"/>
        <color rgb="FF000000"/>
        <rFont val="Arial"/>
      </rPr>
      <t xml:space="preserve">, 2022 are preliminary.  For our CET1, Tier 1 capital and Total capital ratios, our effective capital ratios under the U.S. capital rules are the lower of the ratios as calculated under the Standardized and Advanced Approaches, which for </t>
    </r>
    <r>
      <rPr>
        <i/>
        <sz val="8"/>
        <color rgb="FF000000"/>
        <rFont val="Arial"/>
      </rPr>
      <t>June 30, 2022</t>
    </r>
    <r>
      <rPr>
        <i/>
        <sz val="8"/>
        <color rgb="FF000000"/>
        <rFont val="Arial"/>
      </rPr>
      <t xml:space="preserve"> was the Advanced App</t>
    </r>
    <r>
      <rPr>
        <i/>
        <sz val="8"/>
        <color rgb="FF000000"/>
        <rFont val="Arial"/>
      </rPr>
      <t xml:space="preserve">roaches, </t>
    </r>
    <r>
      <rPr>
        <i/>
        <sz val="8"/>
        <color rgb="FF000000"/>
        <rFont val="Arial"/>
      </rPr>
      <t>for</t>
    </r>
    <r>
      <rPr>
        <i/>
        <sz val="8"/>
        <color rgb="FF000000"/>
        <rFont val="Arial"/>
      </rPr>
      <t xml:space="preserve"> </t>
    </r>
    <r>
      <rPr>
        <i/>
        <sz val="8"/>
        <color rgb="FF000000"/>
        <rFont val="Arial"/>
      </rPr>
      <t>March 31, 2022 and Dec. 31, 2021 was the Standardized Approach, and for Sept. 30, 2021</t>
    </r>
    <r>
      <rPr>
        <i/>
        <sz val="8"/>
        <color rgb="FF000000"/>
        <rFont val="Arial"/>
      </rPr>
      <t xml:space="preserve"> and</t>
    </r>
    <r>
      <rPr>
        <i/>
        <sz val="8"/>
        <color rgb="FF000000"/>
        <rFont val="Arial"/>
      </rPr>
      <t xml:space="preserve"> June 30, 2021</t>
    </r>
    <r>
      <rPr>
        <i/>
        <sz val="8"/>
        <color rgb="FF000000"/>
        <rFont val="Arial"/>
      </rPr>
      <t xml:space="preserve"> was the Standardized Approach for the CET1 and Tier 1 capital ratios and the Advanced Approaches for the Total capital ratio.</t>
    </r>
  </si>
  <si>
    <t>SECURITIES SERVICES BUSINESS SEGMENT</t>
  </si>
  <si>
    <t>Revenue:</t>
  </si>
  <si>
    <t>Investment services fees:</t>
  </si>
  <si>
    <t>Asset Servicing</t>
  </si>
  <si>
    <t>Issuer Services</t>
  </si>
  <si>
    <t>Total investment services fees</t>
  </si>
  <si>
    <r>
      <rPr>
        <sz val="8"/>
        <color rgb="FF000000"/>
        <rFont val="Arial"/>
      </rPr>
      <t xml:space="preserve">Other fees </t>
    </r>
    <r>
      <rPr>
        <i/>
        <sz val="8"/>
        <color rgb="FF000000"/>
        <rFont val="Arial"/>
      </rPr>
      <t>(a)</t>
    </r>
  </si>
  <si>
    <t>Noninterest expense (ex. amortization of intangible assets)</t>
  </si>
  <si>
    <t>Total revenue by line of business:</t>
  </si>
  <si>
    <t>Total revenue by line of business</t>
  </si>
  <si>
    <t>Financial ratios:</t>
  </si>
  <si>
    <r>
      <rPr>
        <sz val="8"/>
        <color rgb="FF000000"/>
        <rFont val="Arial"/>
      </rPr>
      <t xml:space="preserve">Memo: Securities lending revenue </t>
    </r>
    <r>
      <rPr>
        <i/>
        <sz val="8"/>
        <color rgb="FF000000"/>
        <rFont val="Arial"/>
      </rPr>
      <t>(b)</t>
    </r>
  </si>
  <si>
    <t>(a)    Other fees primarily include financing-related fees.</t>
  </si>
  <si>
    <t>(b)    Included in investment services fees reported in the Asset Servicing line of business.</t>
  </si>
  <si>
    <t>(dollars in millions, unless otherwise noted)</t>
  </si>
  <si>
    <t>Selected balance sheet data:</t>
  </si>
  <si>
    <t>Average loans</t>
  </si>
  <si>
    <r>
      <rPr>
        <sz val="8"/>
        <color rgb="FF000000"/>
        <rFont val="Arial"/>
      </rPr>
      <t xml:space="preserve">Average assets </t>
    </r>
    <r>
      <rPr>
        <i/>
        <sz val="8"/>
        <color rgb="FF000000"/>
        <rFont val="Arial"/>
      </rPr>
      <t>(a)</t>
    </r>
  </si>
  <si>
    <t>Average deposits</t>
  </si>
  <si>
    <t>Selected metrics:</t>
  </si>
  <si>
    <r>
      <rPr>
        <sz val="8"/>
        <color rgb="FF000000"/>
        <rFont val="Arial"/>
      </rPr>
      <t xml:space="preserve">AUC/A at period end </t>
    </r>
    <r>
      <rPr>
        <i/>
        <sz val="8"/>
        <color rgb="FF000000"/>
        <rFont val="Arial"/>
      </rPr>
      <t>(in trillions) (b)(c)</t>
    </r>
  </si>
  <si>
    <r>
      <rPr>
        <sz val="8"/>
        <color rgb="FF000000"/>
        <rFont val="Arial"/>
      </rPr>
      <t xml:space="preserve">Market value of securities on loan at period end </t>
    </r>
    <r>
      <rPr>
        <i/>
        <sz val="8"/>
        <color rgb="FF000000"/>
        <rFont val="Arial"/>
      </rPr>
      <t>(in billions) (d)</t>
    </r>
  </si>
  <si>
    <r>
      <rPr>
        <i/>
        <sz val="8"/>
        <color rgb="FF000000"/>
        <rFont val="Arial"/>
      </rPr>
      <t>(a)    In business segments where average deposits are greater than average loans, average assets include an allocation of investment securities equal to the difference.</t>
    </r>
  </si>
  <si>
    <r>
      <rPr>
        <i/>
        <sz val="8"/>
        <color rgb="FF000000"/>
        <rFont val="Arial"/>
      </rPr>
      <t xml:space="preserve">(b)    </t>
    </r>
    <r>
      <rPr>
        <i/>
        <sz val="8"/>
        <color rgb="FF000000"/>
        <rFont val="Arial"/>
      </rPr>
      <t>June</t>
    </r>
    <r>
      <rPr>
        <i/>
        <sz val="8"/>
        <color rgb="FF000000"/>
        <rFont val="Arial"/>
      </rPr>
      <t xml:space="preserve"> 3</t>
    </r>
    <r>
      <rPr>
        <i/>
        <sz val="8"/>
        <color rgb="FF000000"/>
        <rFont val="Arial"/>
      </rPr>
      <t>0</t>
    </r>
    <r>
      <rPr>
        <i/>
        <sz val="8"/>
        <color rgb="FF000000"/>
        <rFont val="Arial"/>
      </rPr>
      <t>, 2022 information is preliminary.</t>
    </r>
  </si>
  <si>
    <r>
      <rPr>
        <i/>
        <sz val="8"/>
        <color rgb="FF000000"/>
        <rFont val="Arial"/>
      </rPr>
      <t xml:space="preserve">(d)    Represents the total amount of securities on loan in our agency securities lending program.  Excludes securities for which BNY Mellon acts as agent on behalf of CIBC Mellon clients, which totaled </t>
    </r>
    <r>
      <rPr>
        <i/>
        <sz val="8"/>
        <color rgb="FF000000"/>
        <rFont val="Arial"/>
      </rPr>
      <t>$</t>
    </r>
    <r>
      <rPr>
        <i/>
        <sz val="8"/>
        <color rgb="FF000000"/>
        <rFont val="Arial"/>
      </rPr>
      <t>70</t>
    </r>
    <r>
      <rPr>
        <i/>
        <sz val="8"/>
        <color rgb="FF000000"/>
        <rFont val="Arial"/>
      </rPr>
      <t xml:space="preserve"> billion at June 30, 2022, </t>
    </r>
    <r>
      <rPr>
        <i/>
        <sz val="8"/>
        <color rgb="FF000000"/>
        <rFont val="Arial"/>
      </rPr>
      <t>$78 billion at March 31, 2022, $71 billion at Dec. 31, 2021, $68 billion at Sept. 30, 2021</t>
    </r>
    <r>
      <rPr>
        <i/>
        <sz val="8"/>
        <color rgb="FF000000"/>
        <rFont val="Arial"/>
      </rPr>
      <t xml:space="preserve"> and</t>
    </r>
    <r>
      <rPr>
        <i/>
        <sz val="8"/>
        <color rgb="FF000000"/>
        <rFont val="Arial"/>
      </rPr>
      <t xml:space="preserve"> $63 billion at June 30, 2021</t>
    </r>
    <r>
      <rPr>
        <i/>
        <sz val="8"/>
        <color rgb="FF000000"/>
        <rFont val="Arial"/>
      </rPr>
      <t>.</t>
    </r>
  </si>
  <si>
    <t>MARKET AND WEALTH SERVICES BUSINESS SEGMENT</t>
  </si>
  <si>
    <t>Pershing</t>
  </si>
  <si>
    <t>Treasury Services</t>
  </si>
  <si>
    <t>Clearance and Collateral Management</t>
  </si>
  <si>
    <r>
      <rPr>
        <sz val="8"/>
        <color rgb="FF000000"/>
        <rFont val="Arial"/>
      </rPr>
      <t xml:space="preserve">AUC/A at period end </t>
    </r>
    <r>
      <rPr>
        <i/>
        <sz val="8"/>
        <color rgb="FF000000"/>
        <rFont val="Arial"/>
      </rPr>
      <t>(in trillions) (b)</t>
    </r>
  </si>
  <si>
    <r>
      <rPr>
        <sz val="8"/>
        <color rgb="FF000000"/>
        <rFont val="Arial"/>
      </rPr>
      <t xml:space="preserve">Net new assets (U.S. platform) </t>
    </r>
    <r>
      <rPr>
        <i/>
        <sz val="8"/>
        <color rgb="FF000000"/>
        <rFont val="Arial"/>
      </rPr>
      <t>(in billions) (d)</t>
    </r>
  </si>
  <si>
    <r>
      <rPr>
        <sz val="8"/>
        <color rgb="FF000000"/>
        <rFont val="Arial"/>
      </rPr>
      <t>Average active clearing accounts (</t>
    </r>
    <r>
      <rPr>
        <i/>
        <sz val="8"/>
        <color rgb="FF000000"/>
        <rFont val="Arial"/>
      </rPr>
      <t>in thousands)</t>
    </r>
  </si>
  <si>
    <t>Average daily U.S. dollar payment volumes</t>
  </si>
  <si>
    <r>
      <rPr>
        <sz val="8"/>
        <color rgb="FF000000"/>
        <rFont val="Arial"/>
      </rPr>
      <t>Average tri-party collateral management balances (</t>
    </r>
    <r>
      <rPr>
        <i/>
        <sz val="8"/>
        <color rgb="FF000000"/>
        <rFont val="Arial"/>
      </rPr>
      <t>in billions)</t>
    </r>
  </si>
  <si>
    <r>
      <rPr>
        <i/>
        <sz val="8"/>
        <color rgb="FF000000"/>
        <rFont val="Arial"/>
      </rPr>
      <t>(c)    Consists of AUC/A from the Clearance and Collateral Management and Pershing lines of business.</t>
    </r>
  </si>
  <si>
    <r>
      <rPr>
        <i/>
        <sz val="8"/>
        <color rgb="FF000000"/>
        <rFont val="Arial"/>
      </rPr>
      <t>(d)    Net new assets represent net flows of assets (e.g., net cash deposits and net securities transfers, including dividends and interest) in customer accounts in Pershing LLC, a U.S. broker-dealer.</t>
    </r>
  </si>
  <si>
    <t>INVESTMENT AND WEALTH MANAGEMENT BUSINESS SEGMENT</t>
  </si>
  <si>
    <r>
      <rPr>
        <b/>
        <sz val="8"/>
        <color rgb="FF000000"/>
        <rFont val="Arial"/>
      </rPr>
      <t>Investment management and performance fees</t>
    </r>
    <r>
      <rPr>
        <sz val="8"/>
        <color rgb="FF000000"/>
        <rFont val="Arial"/>
      </rPr>
      <t xml:space="preserve"> </t>
    </r>
    <r>
      <rPr>
        <i/>
        <sz val="8"/>
        <color rgb="FF000000"/>
        <rFont val="Arial"/>
      </rPr>
      <t>(a)</t>
    </r>
  </si>
  <si>
    <r>
      <rPr>
        <sz val="8"/>
        <color rgb="FF000000"/>
        <rFont val="Arial"/>
      </rPr>
      <t xml:space="preserve">Investment and other revenue </t>
    </r>
    <r>
      <rPr>
        <i/>
        <sz val="8"/>
        <color rgb="FF000000"/>
        <rFont val="Arial"/>
      </rPr>
      <t>(c)</t>
    </r>
  </si>
  <si>
    <r>
      <rPr>
        <b/>
        <sz val="8"/>
        <color rgb="FF000000"/>
        <rFont val="Arial"/>
      </rPr>
      <t xml:space="preserve">Total fee and other revenue </t>
    </r>
    <r>
      <rPr>
        <i/>
        <sz val="8"/>
        <color rgb="FF000000"/>
        <rFont val="Arial"/>
      </rPr>
      <t>(c)</t>
    </r>
  </si>
  <si>
    <t>Investment Management</t>
  </si>
  <si>
    <t>Wealth Management</t>
  </si>
  <si>
    <r>
      <rPr>
        <sz val="8"/>
        <color rgb="FF000000"/>
        <rFont val="Arial"/>
      </rPr>
      <t>Adjusted pre-tax operating margin – Non-GAAP</t>
    </r>
    <r>
      <rPr>
        <i/>
        <sz val="8"/>
        <color rgb="FF000000"/>
        <rFont val="Arial"/>
      </rPr>
      <t xml:space="preserve"> (d)</t>
    </r>
  </si>
  <si>
    <t>Average assets (e)</t>
  </si>
  <si>
    <r>
      <rPr>
        <i/>
        <sz val="8"/>
        <color rgb="FF000000"/>
        <rFont val="Arial"/>
      </rPr>
      <t>(a)    On a constant currency basis</t>
    </r>
    <r>
      <rPr>
        <i/>
        <sz val="8"/>
        <color rgb="FF000000"/>
        <rFont val="Arial"/>
      </rPr>
      <t xml:space="preserve">, investment management and performance fees </t>
    </r>
    <r>
      <rPr>
        <i/>
        <sz val="8"/>
        <color rgb="FF000000"/>
        <rFont val="Arial"/>
      </rPr>
      <t>decreased</t>
    </r>
    <r>
      <rPr>
        <i/>
        <sz val="8"/>
        <color rgb="FF000000"/>
        <rFont val="Arial"/>
      </rPr>
      <t xml:space="preserve"> </t>
    </r>
    <r>
      <rPr>
        <i/>
        <sz val="8"/>
        <color rgb="FF000000"/>
        <rFont val="Arial"/>
      </rPr>
      <t>3</t>
    </r>
    <r>
      <rPr>
        <i/>
        <sz val="8"/>
        <color rgb="FF000000"/>
        <rFont val="Arial"/>
      </rPr>
      <t>%</t>
    </r>
    <r>
      <rPr>
        <i/>
        <sz val="8"/>
        <color rgb="FF000000"/>
        <rFont val="Arial"/>
      </rPr>
      <t xml:space="preserve"> </t>
    </r>
    <r>
      <rPr>
        <i/>
        <sz val="8"/>
        <color rgb="FF000000"/>
        <rFont val="Arial"/>
      </rPr>
      <t>(Non-GAAP)</t>
    </r>
    <r>
      <rPr>
        <i/>
        <sz val="8"/>
        <color rgb="FF000000"/>
        <rFont val="Arial"/>
      </rPr>
      <t xml:space="preserve"> compared with </t>
    </r>
    <r>
      <rPr>
        <i/>
        <sz val="8"/>
        <color rgb="FF000000"/>
        <rFont val="Arial"/>
      </rPr>
      <t>2</t>
    </r>
    <r>
      <rPr>
        <i/>
        <sz val="8"/>
        <color rgb="FF000000"/>
        <rFont val="Arial"/>
      </rPr>
      <t>Q21.  See "Explanation of GAAP and Non-GAAP Financial Measures" beginning on page 18 for the reconciliation of this Non-GAAP measure.</t>
    </r>
  </si>
  <si>
    <t xml:space="preserve">(b)    Other fees primarily include investment services fees. </t>
  </si>
  <si>
    <r>
      <rPr>
        <i/>
        <sz val="8"/>
        <color rgb="FF000000"/>
        <rFont val="Arial"/>
      </rPr>
      <t>(c)    Investment and other revenue and total fee and other revenue are net of income (loss) attributable to noncontrolling interests related to consolidated investment management funds.</t>
    </r>
  </si>
  <si>
    <r>
      <rPr>
        <i/>
        <sz val="8"/>
        <color rgb="FF000000"/>
        <rFont val="Arial"/>
      </rPr>
      <t xml:space="preserve">(d)    Net of distribution and servicing expense.  See "Explanation of GAAP and Non-GAAP Financial Measures" beginning on page 18 for the reconciliation of this Non-GAAP measure. </t>
    </r>
  </si>
  <si>
    <r>
      <rPr>
        <i/>
        <sz val="8"/>
        <color rgb="FF000000"/>
        <rFont val="Arial"/>
      </rPr>
      <t>(e)    In business segments where average deposits are greater than average loans, average assets include an allocation of investment securities equal to the difference.</t>
    </r>
  </si>
  <si>
    <t>AUM BY PRODUCT TYPE, CHANGES IN AUM AND WEALTH MANAGEMENT CLIENT ASSETS</t>
  </si>
  <si>
    <t>(dollars in billions)</t>
  </si>
  <si>
    <r>
      <rPr>
        <b/>
        <sz val="8"/>
        <color rgb="FF000000"/>
        <rFont val="Arial"/>
      </rPr>
      <t>AUM by product type</t>
    </r>
    <r>
      <rPr>
        <i/>
        <sz val="8"/>
        <color rgb="FF000000"/>
        <rFont val="Arial"/>
      </rPr>
      <t xml:space="preserve"> (a)(b):</t>
    </r>
  </si>
  <si>
    <t>Equity</t>
  </si>
  <si>
    <t>Fixed income</t>
  </si>
  <si>
    <t>Index</t>
  </si>
  <si>
    <t>Liability-driven investments</t>
  </si>
  <si>
    <t>Multi-asset and alternative investments</t>
  </si>
  <si>
    <t>Cash</t>
  </si>
  <si>
    <r>
      <rPr>
        <b/>
        <sz val="8"/>
        <color rgb="FF000000"/>
        <rFont val="Arial"/>
      </rPr>
      <t>Changes in AUM</t>
    </r>
    <r>
      <rPr>
        <sz val="8"/>
        <color rgb="FF000000"/>
        <rFont val="Arial"/>
      </rPr>
      <t xml:space="preserve"> </t>
    </r>
    <r>
      <rPr>
        <i/>
        <sz val="8"/>
        <color rgb="FF000000"/>
        <rFont val="Arial"/>
      </rPr>
      <t>(a)(b):</t>
    </r>
  </si>
  <si>
    <t>Beginning balance of AUM</t>
  </si>
  <si>
    <t>Net inflows (outflows):</t>
  </si>
  <si>
    <t>Long-term strategies:</t>
  </si>
  <si>
    <t>Total long-term active strategies inflows (outflows)</t>
  </si>
  <si>
    <t xml:space="preserve">Total long-term strategies inflows (outflows) </t>
  </si>
  <si>
    <t>Short-term strategies:</t>
  </si>
  <si>
    <t xml:space="preserve">Total net (outlfows) inflows </t>
  </si>
  <si>
    <t xml:space="preserve">Net market impact </t>
  </si>
  <si>
    <t>Net currency impact</t>
  </si>
  <si>
    <t>Divestiture/Other</t>
  </si>
  <si>
    <t>Ending balance of AUM</t>
  </si>
  <si>
    <r>
      <rPr>
        <b/>
        <sz val="8"/>
        <color rgb="FF000000"/>
        <rFont val="Arial"/>
      </rPr>
      <t xml:space="preserve">Wealth Management client assets </t>
    </r>
    <r>
      <rPr>
        <i/>
        <sz val="8"/>
        <color rgb="FF000000"/>
        <rFont val="Arial"/>
      </rPr>
      <t>(a)(c)</t>
    </r>
  </si>
  <si>
    <r>
      <rPr>
        <i/>
        <sz val="8"/>
        <color rgb="FF000000"/>
        <rFont val="Arial"/>
      </rPr>
      <t xml:space="preserve">(a)    </t>
    </r>
    <r>
      <rPr>
        <i/>
        <sz val="8"/>
        <color rgb="FF000000"/>
        <rFont val="Arial"/>
      </rPr>
      <t>June</t>
    </r>
    <r>
      <rPr>
        <i/>
        <sz val="8"/>
        <color rgb="FF000000"/>
        <rFont val="Arial"/>
      </rPr>
      <t xml:space="preserve"> 3</t>
    </r>
    <r>
      <rPr>
        <i/>
        <sz val="8"/>
        <color rgb="FF000000"/>
        <rFont val="Arial"/>
      </rPr>
      <t>0</t>
    </r>
    <r>
      <rPr>
        <i/>
        <sz val="8"/>
        <color rgb="FF000000"/>
        <rFont val="Arial"/>
      </rPr>
      <t>, 2022 information is preliminary.</t>
    </r>
  </si>
  <si>
    <r>
      <rPr>
        <i/>
        <sz val="8"/>
        <color rgb="FF000000"/>
        <rFont val="Arial"/>
      </rPr>
      <t>(b)    Excludes assets managed outside of the Investment and Wealth Management business segment.</t>
    </r>
  </si>
  <si>
    <r>
      <rPr>
        <i/>
        <sz val="8"/>
        <color rgb="FF000000"/>
        <rFont val="Arial"/>
      </rPr>
      <t>(c)    Includes AUM and AUC/A in the Wealth Management line of business.</t>
    </r>
  </si>
  <si>
    <t>OTHER SEGMENT</t>
  </si>
  <si>
    <t>Net interest (expense)</t>
  </si>
  <si>
    <t>(Loss) before taxes</t>
  </si>
  <si>
    <t>Average loans and leases</t>
  </si>
  <si>
    <t xml:space="preserve">Average assets </t>
  </si>
  <si>
    <t>SECURITIES PORTFOLIO</t>
  </si>
  <si>
    <t>March 31, 2022</t>
  </si>
  <si>
    <t>2Q22
change in
unrealized
gain (loss)</t>
  </si>
  <si>
    <t>June 30, 2022</t>
  </si>
  <si>
    <r>
      <rPr>
        <sz val="8"/>
        <color rgb="FF000000"/>
        <rFont val="Arial"/>
      </rPr>
      <t xml:space="preserve">Fair value
</t>
    </r>
    <r>
      <rPr>
        <sz val="8"/>
        <color rgb="FF000000"/>
        <rFont val="Arial"/>
      </rPr>
      <t xml:space="preserve">as a % of amortized
</t>
    </r>
    <r>
      <rPr>
        <sz val="8"/>
        <color rgb="FF000000"/>
        <rFont val="Arial"/>
      </rPr>
      <t>cost </t>
    </r>
    <r>
      <rPr>
        <i/>
        <sz val="8"/>
        <color rgb="FF000000"/>
        <rFont val="Arial"/>
      </rPr>
      <t>(a)</t>
    </r>
  </si>
  <si>
    <t>Unrealized
gain (loss)</t>
  </si>
  <si>
    <r>
      <rPr>
        <sz val="8"/>
        <color rgb="FF000000"/>
        <rFont val="Arial"/>
      </rPr>
      <t xml:space="preserve">Ratings </t>
    </r>
    <r>
      <rPr>
        <i/>
        <sz val="8"/>
        <color rgb="FF000000"/>
        <rFont val="Arial"/>
      </rPr>
      <t>(c)</t>
    </r>
  </si>
  <si>
    <t>Amortized
cost</t>
  </si>
  <si>
    <t>Fair value</t>
  </si>
  <si>
    <r>
      <rPr>
        <sz val="8"/>
        <color rgb="FF000000"/>
        <rFont val="Arial"/>
      </rPr>
      <t xml:space="preserve">% Floating
</t>
    </r>
    <r>
      <rPr>
        <sz val="8"/>
        <color rgb="FF000000"/>
        <rFont val="Arial"/>
      </rPr>
      <t xml:space="preserve">rate </t>
    </r>
    <r>
      <rPr>
        <i/>
        <sz val="8"/>
        <color rgb="FF000000"/>
        <rFont val="Arial"/>
      </rPr>
      <t>(b)</t>
    </r>
  </si>
  <si>
    <t>AAA/
AA-</t>
  </si>
  <si>
    <t>A+/
A-</t>
  </si>
  <si>
    <t>BBB+/
BBB-</t>
  </si>
  <si>
    <t>BB+ and
lower</t>
  </si>
  <si>
    <t>Not
rated</t>
  </si>
  <si>
    <t> Fair value</t>
  </si>
  <si>
    <t>U.S. Treasury</t>
  </si>
  <si>
    <t>Agency RMBS</t>
  </si>
  <si>
    <t>Sovereign debt/sovereign guaranteed</t>
  </si>
  <si>
    <t>Agency commercial MBS</t>
  </si>
  <si>
    <t>Supranational</t>
  </si>
  <si>
    <t>CLOs</t>
  </si>
  <si>
    <t>Foreign covered bonds</t>
  </si>
  <si>
    <r>
      <rPr>
        <sz val="8"/>
        <color rgb="FF000000"/>
        <rFont val="Arial"/>
      </rPr>
      <t>U.S. government agencies</t>
    </r>
  </si>
  <si>
    <r>
      <rPr>
        <sz val="8"/>
        <color rgb="FF000000"/>
        <rFont val="Arial"/>
      </rPr>
      <t>Non-agency commercial MBS</t>
    </r>
  </si>
  <si>
    <r>
      <rPr>
        <sz val="8"/>
        <color rgb="FF000000"/>
        <rFont val="Arial"/>
      </rPr>
      <t>Foreign government agencies</t>
    </r>
  </si>
  <si>
    <t>Non-agency RMBS</t>
  </si>
  <si>
    <r>
      <rPr>
        <sz val="8"/>
        <color rgb="FF000000"/>
        <rFont val="Arial"/>
      </rPr>
      <t>State and political subdivisions</t>
    </r>
  </si>
  <si>
    <r>
      <rPr>
        <sz val="8"/>
        <color rgb="FF000000"/>
        <rFont val="Arial"/>
      </rPr>
      <t>Other asset-backed securities</t>
    </r>
  </si>
  <si>
    <t>Corporate bonds</t>
  </si>
  <si>
    <t>Total securities</t>
  </si>
  <si>
    <t>(d)</t>
  </si>
  <si>
    <t>(d)(e)</t>
  </si>
  <si>
    <t>(d)(f)</t>
  </si>
  <si>
    <t>(a)    Amortized cost reflects historical impairments, and is net of allowance for credit losses.</t>
  </si>
  <si>
    <t>(b)    Includes the impact of hedges.</t>
  </si>
  <si>
    <r>
      <rPr>
        <i/>
        <sz val="8"/>
        <color rgb="FF000000"/>
        <rFont val="Arial"/>
      </rPr>
      <t>(c)    Represents ratings by S&amp;P, or the equivalent.</t>
    </r>
  </si>
  <si>
    <r>
      <rPr>
        <i/>
        <sz val="8"/>
        <color rgb="FF000000"/>
        <rFont val="Arial"/>
      </rPr>
      <t xml:space="preserve">(d)    Includes net unrealized </t>
    </r>
    <r>
      <rPr>
        <i/>
        <sz val="8"/>
        <color rgb="FF000000"/>
        <rFont val="Arial"/>
      </rPr>
      <t>gain</t>
    </r>
    <r>
      <rPr>
        <i/>
        <sz val="8"/>
        <color rgb="FF000000"/>
        <rFont val="Arial"/>
      </rPr>
      <t>s on derivatives hedging securities available-for-sale (including terminated hedges) of $</t>
    </r>
    <r>
      <rPr>
        <i/>
        <sz val="8"/>
        <color rgb="FF000000"/>
        <rFont val="Arial"/>
      </rPr>
      <t>914</t>
    </r>
    <r>
      <rPr>
        <i/>
        <sz val="8"/>
        <color rgb="FF000000"/>
        <rFont val="Arial"/>
      </rPr>
      <t xml:space="preserve"> million at </t>
    </r>
    <r>
      <rPr>
        <i/>
        <sz val="8"/>
        <color rgb="FF000000"/>
        <rFont val="Arial"/>
      </rPr>
      <t>March</t>
    </r>
    <r>
      <rPr>
        <i/>
        <sz val="8"/>
        <color rgb="FF000000"/>
        <rFont val="Arial"/>
      </rPr>
      <t xml:space="preserve"> 31, 202</t>
    </r>
    <r>
      <rPr>
        <i/>
        <sz val="8"/>
        <color rgb="FF000000"/>
        <rFont val="Arial"/>
      </rPr>
      <t>2</t>
    </r>
    <r>
      <rPr>
        <i/>
        <sz val="8"/>
        <color rgb="FF000000"/>
        <rFont val="Arial"/>
      </rPr>
      <t xml:space="preserve"> and </t>
    </r>
    <r>
      <rPr>
        <i/>
        <sz val="8"/>
        <color rgb="FF000000"/>
        <rFont val="Arial"/>
      </rPr>
      <t>$</t>
    </r>
    <r>
      <rPr>
        <i/>
        <sz val="8"/>
        <color rgb="FF000000"/>
        <rFont val="Arial"/>
      </rPr>
      <t>1,764</t>
    </r>
    <r>
      <rPr>
        <i/>
        <sz val="8"/>
        <color rgb="FF000000"/>
        <rFont val="Arial"/>
      </rPr>
      <t xml:space="preserve"> million at </t>
    </r>
    <r>
      <rPr>
        <i/>
        <sz val="8"/>
        <color rgb="FF000000"/>
        <rFont val="Arial"/>
      </rPr>
      <t>June</t>
    </r>
    <r>
      <rPr>
        <i/>
        <sz val="8"/>
        <color rgb="FF000000"/>
        <rFont val="Arial"/>
      </rPr>
      <t xml:space="preserve"> 3</t>
    </r>
    <r>
      <rPr>
        <i/>
        <sz val="8"/>
        <color rgb="FF000000"/>
        <rFont val="Arial"/>
      </rPr>
      <t>0</t>
    </r>
    <r>
      <rPr>
        <i/>
        <sz val="8"/>
        <color rgb="FF000000"/>
        <rFont val="Arial"/>
      </rPr>
      <t>, 2022.</t>
    </r>
  </si>
  <si>
    <r>
      <rPr>
        <i/>
        <sz val="8"/>
        <color rgb="FF000000"/>
        <rFont val="Arial"/>
      </rPr>
      <t>(e)    The fair value of available-for-sale securities totaled $</t>
    </r>
    <r>
      <rPr>
        <i/>
        <sz val="8"/>
        <color rgb="FF000000"/>
        <rFont val="Arial"/>
      </rPr>
      <t>93,042</t>
    </r>
    <r>
      <rPr>
        <i/>
        <sz val="8"/>
        <color rgb="FF000000"/>
        <rFont val="Arial"/>
      </rPr>
      <t xml:space="preserve"> million at </t>
    </r>
    <r>
      <rPr>
        <i/>
        <sz val="8"/>
        <color rgb="FF000000"/>
        <rFont val="Arial"/>
      </rPr>
      <t>June</t>
    </r>
    <r>
      <rPr>
        <i/>
        <sz val="8"/>
        <color rgb="FF000000"/>
        <rFont val="Arial"/>
      </rPr>
      <t xml:space="preserve"> 3</t>
    </r>
    <r>
      <rPr>
        <i/>
        <sz val="8"/>
        <color rgb="FF000000"/>
        <rFont val="Arial"/>
      </rPr>
      <t>0</t>
    </r>
    <r>
      <rPr>
        <i/>
        <sz val="8"/>
        <color rgb="FF000000"/>
        <rFont val="Arial"/>
      </rPr>
      <t xml:space="preserve">, 2022, net of hedges, or </t>
    </r>
    <r>
      <rPr>
        <i/>
        <sz val="8"/>
        <color rgb="FF000000"/>
        <rFont val="Arial"/>
      </rPr>
      <t>63</t>
    </r>
    <r>
      <rPr>
        <i/>
        <sz val="8"/>
        <color rgb="FF000000"/>
        <rFont val="Arial"/>
      </rPr>
      <t>% of the fair value of the securities portfolio, net of hedges.  The fair value of the held-to-maturity securities totaled $</t>
    </r>
    <r>
      <rPr>
        <i/>
        <sz val="8"/>
        <color rgb="FF000000"/>
        <rFont val="Arial"/>
      </rPr>
      <t>55,127</t>
    </r>
    <r>
      <rPr>
        <i/>
        <sz val="8"/>
        <color rgb="FF000000"/>
        <rFont val="Arial"/>
      </rPr>
      <t xml:space="preserve"> million at </t>
    </r>
    <r>
      <rPr>
        <i/>
        <sz val="8"/>
        <color rgb="FF000000"/>
        <rFont val="Arial"/>
      </rPr>
      <t>June</t>
    </r>
    <r>
      <rPr>
        <i/>
        <sz val="8"/>
        <color rgb="FF000000"/>
        <rFont val="Arial"/>
      </rPr>
      <t xml:space="preserve"> 3</t>
    </r>
    <r>
      <rPr>
        <i/>
        <sz val="8"/>
        <color rgb="FF000000"/>
        <rFont val="Arial"/>
      </rPr>
      <t>0</t>
    </r>
    <r>
      <rPr>
        <i/>
        <sz val="8"/>
        <color rgb="FF000000"/>
        <rFont val="Arial"/>
      </rPr>
      <t xml:space="preserve">, 2022, or </t>
    </r>
    <r>
      <rPr>
        <i/>
        <sz val="8"/>
        <color rgb="FF000000"/>
        <rFont val="Arial"/>
      </rPr>
      <t>37</t>
    </r>
    <r>
      <rPr>
        <i/>
        <sz val="8"/>
        <color rgb="FF000000"/>
        <rFont val="Arial"/>
      </rPr>
      <t>% of the fair value of the securities portfolio, net of hedges.</t>
    </r>
  </si>
  <si>
    <t xml:space="preserve">(f)   At June 30, 2022, net unrealized losses of $2,585 million related to available-for-sale securities, net of hedges, and $4,439 million related to held-to-maturity securities.  </t>
  </si>
  <si>
    <t xml:space="preserve">Note:  The amortizable purchase premium (net of discount) relating to securities was $1,486 million at June 30, 2022 and the amortization of that net purchase premium was $98 million in 2Q22.  </t>
  </si>
  <si>
    <t>ALLOWANCE FOR CREDIT LOSSES AND NONPERFORMING ASSETS</t>
  </si>
  <si>
    <t>Allowance for credit losses – beginning of period:</t>
  </si>
  <si>
    <t>Allowance for lending-related commitments</t>
  </si>
  <si>
    <r>
      <rPr>
        <sz val="8"/>
        <color rgb="FF000000"/>
        <rFont val="Arial"/>
      </rPr>
      <t xml:space="preserve">Allowance for other financial instruments </t>
    </r>
    <r>
      <rPr>
        <i/>
        <sz val="8"/>
        <color rgb="FF000000"/>
        <rFont val="Arial"/>
      </rPr>
      <t>(a)</t>
    </r>
  </si>
  <si>
    <t>Net (charge-offs) recoveries:</t>
  </si>
  <si>
    <t>Charge-offs</t>
  </si>
  <si>
    <t>Recoveries</t>
  </si>
  <si>
    <r>
      <rPr>
        <b/>
        <sz val="8"/>
        <color rgb="FF000000"/>
        <rFont val="Arial"/>
      </rPr>
      <t xml:space="preserve">Provision for credit losses </t>
    </r>
    <r>
      <rPr>
        <b/>
        <i/>
        <sz val="8"/>
        <color rgb="FF000000"/>
        <rFont val="Arial"/>
      </rPr>
      <t>(b)</t>
    </r>
  </si>
  <si>
    <t>Allowance for credit losses – end of period:</t>
  </si>
  <si>
    <t>Allowance for loan losses as a percentage of total loans</t>
  </si>
  <si>
    <t>Nonperforming assets</t>
  </si>
  <si>
    <r>
      <rPr>
        <i/>
        <sz val="8"/>
        <color rgb="FF000000"/>
        <rFont val="Arial"/>
      </rPr>
      <t>(a)    Includes allowance for credit losses on federal funds sold and securities purchased under resale agreements, available-for-sale securities, accounts receivable, cash and due from banks and interest-bearing deposits with banks.</t>
    </r>
  </si>
  <si>
    <r>
      <rPr>
        <i/>
        <sz val="8"/>
        <color rgb="FF000000"/>
        <rFont val="Arial"/>
      </rPr>
      <t>(b)    Includes all other instruments within the scope of ASU 2016-13,</t>
    </r>
    <r>
      <rPr>
        <sz val="8"/>
        <color rgb="FF000000"/>
        <rFont val="Arial"/>
      </rPr>
      <t xml:space="preserve"> </t>
    </r>
    <r>
      <rPr>
        <i/>
        <sz val="8"/>
        <color rgb="FF000000"/>
        <rFont val="Arial"/>
      </rPr>
      <t>Financial Instruments – Credit Losses: Measurement of Credit Losses on Financial Instruments.</t>
    </r>
  </si>
  <si>
    <t>EXPLANATION OF GAAP AND NON-GAAP FINANCIAL MEASURES</t>
  </si>
  <si>
    <t>BNY Mellon has included in this Financial Supplement certain Non-GAAP financial measures on a tangible basis as a supplement to GAAP information, which exclude goodwill and intangible assets, net of deferred tax liabilities.  We believe that the return on tangible common equity – Non-GAAP is additional useful information for investors because it presents a measure of those assets that can generate income, and the tangible book value per common share – Non-GAAP is additional useful information because it presents the level of tangible assets in relation to shares of common stock outstanding.</t>
  </si>
  <si>
    <t>Net interest revenue, on a fully taxable equivalent ("FTE") basis – Non-GAAP and net interest margin (FTE) – Non-GAAP and other FTE measures include the tax equivalent adjustments on tax-exempt income which allows for the comparison of amounts arising from both taxable and tax-exempt sources and is consistent with industry practice.  The adjustment to an FTE basis has no impact on net income.</t>
  </si>
  <si>
    <t>BNY Mellon has also included the adjusted pre-tax operating margin – Non-GAAP, which is the pre-tax operating margin for the Investment and Wealth Management business segment, net of distribution and servicing expense that was passed to third parties who distribute or service our managed funds.  We believe that this measure is useful when evaluating the performance of the Investment and Wealth Management business segment relative to industry competitors.</t>
  </si>
  <si>
    <t>The presentation of the growth rates of investment management and performance fees on a constant currency basis permits investors to assess the significance of changes in foreign currency exchange rates.  Growth rates on a constant currency basis were determined by applying the current period foreign currency exchange rates to the prior period revenue.  We believe that this presentation, as a supplement to GAAP information, gives investors a clearer picture of the related revenue results without the variability caused by fluctuations in foreign currency exchange rates.</t>
  </si>
  <si>
    <t>Notes:</t>
  </si>
  <si>
    <t>Return on common and tangible common equity ratios are annualized.</t>
  </si>
  <si>
    <t>Return on common equity and tangible common equity reconciliation</t>
  </si>
  <si>
    <t>Net income applicable to common shareholders of The Bank of New York Mellon Corporation – GAAP</t>
  </si>
  <si>
    <t>Add:   Amortization of intangible assets</t>
  </si>
  <si>
    <t>Less: Tax impact of amortization of intangible assets</t>
  </si>
  <si>
    <t>Adjusted net income applicable to common shareholders of The Bank of New York Mellon Corporation, excluding amortization of intangible assets – Non-GAAP</t>
  </si>
  <si>
    <t>Average common shareholders’ equity</t>
  </si>
  <si>
    <t>Less: Average goodwill</t>
  </si>
  <si>
    <t xml:space="preserve">Add:  Deferred tax liability – tax deductible goodwill </t>
  </si>
  <si>
    <t>Average tangible common shareholders’ equity – Non-GAAP</t>
  </si>
  <si>
    <t xml:space="preserve">Return on common equity – GAAP </t>
  </si>
  <si>
    <t>Return on tangible common equity – Non-GAAP</t>
  </si>
  <si>
    <t>Book value and tangible book value per common share reconciliation</t>
  </si>
  <si>
    <t>(dollars in millions, except common shares and unless otherwise noted)</t>
  </si>
  <si>
    <t>BNY Mellon shareholders’ equity at period end – GAAP</t>
  </si>
  <si>
    <t>Less:  Preferred stock</t>
  </si>
  <si>
    <t>Less:  Goodwill</t>
  </si>
  <si>
    <t>Add:   Deferred tax liability – tax deductible goodwill</t>
  </si>
  <si>
    <r>
      <rPr>
        <sz val="8"/>
        <color rgb="FF000000"/>
        <rFont val="Arial"/>
      </rPr>
      <t xml:space="preserve">Period-end common shares outstanding </t>
    </r>
    <r>
      <rPr>
        <i/>
        <sz val="8"/>
        <color rgb="FF000000"/>
        <rFont val="Arial"/>
      </rPr>
      <t>(in thousands)</t>
    </r>
  </si>
  <si>
    <t>Book value per common share – GAAP</t>
  </si>
  <si>
    <t>Tangible book value per common share – Non-GAAP</t>
  </si>
  <si>
    <t>Net interest margin reconciliation</t>
  </si>
  <si>
    <t>Net interest revenue – GAAP</t>
  </si>
  <si>
    <t>Add: Tax equivalent adjustment</t>
  </si>
  <si>
    <t>Net interest revenue (FTE) – Non-GAAP</t>
  </si>
  <si>
    <t>Average interest-earning assets</t>
  </si>
  <si>
    <r>
      <rPr>
        <sz val="8"/>
        <color rgb="FF000000"/>
        <rFont val="Arial"/>
      </rPr>
      <t xml:space="preserve">Net interest margin – GAAP </t>
    </r>
    <r>
      <rPr>
        <i/>
        <sz val="8"/>
        <color rgb="FF000000"/>
        <rFont val="Arial"/>
      </rPr>
      <t>(a)</t>
    </r>
  </si>
  <si>
    <r>
      <rPr>
        <sz val="8"/>
        <color rgb="FF000000"/>
        <rFont val="Arial"/>
      </rPr>
      <t xml:space="preserve">Net interest margin (FTE) – Non-GAAP </t>
    </r>
    <r>
      <rPr>
        <i/>
        <sz val="8"/>
        <color rgb="FF000000"/>
        <rFont val="Arial"/>
      </rPr>
      <t>(a)</t>
    </r>
  </si>
  <si>
    <t>(a)    Net interest margin is annualized.</t>
  </si>
  <si>
    <t>Pre-tax operating margin reconciliation - Investment and Wealth Management business segment</t>
  </si>
  <si>
    <t>Income before income taxes – GAAP</t>
  </si>
  <si>
    <t>Total revenue – GAAP</t>
  </si>
  <si>
    <t>Less:  Distribution and servicing expense</t>
  </si>
  <si>
    <t>Adjusted total revenue, net of distribution and servicing expense – Non-GAAP</t>
  </si>
  <si>
    <r>
      <rPr>
        <sz val="8"/>
        <color rgb="FF000000"/>
        <rFont val="Arial"/>
      </rPr>
      <t xml:space="preserve">Pre-tax operating margin – GAAP </t>
    </r>
    <r>
      <rPr>
        <i/>
        <sz val="8"/>
        <color rgb="FF000000"/>
        <rFont val="Arial"/>
      </rPr>
      <t>(a)</t>
    </r>
  </si>
  <si>
    <r>
      <rPr>
        <sz val="8"/>
        <color rgb="FF000000"/>
        <rFont val="Arial"/>
      </rPr>
      <t xml:space="preserve">Adjusted pre-tax operating margin, net of distribution and servicing expense – Non-GAAP </t>
    </r>
    <r>
      <rPr>
        <i/>
        <sz val="8"/>
        <color rgb="FF000000"/>
        <rFont val="Arial"/>
      </rPr>
      <t>(a)</t>
    </r>
  </si>
  <si>
    <t>(a)    Income before income taxes divided by total revenue.</t>
  </si>
  <si>
    <t>Constant currency reconciliations</t>
  </si>
  <si>
    <t>Consolidated:</t>
  </si>
  <si>
    <t>Investment management and performance fees – GAAP</t>
  </si>
  <si>
    <t>Impact of changes in foreign currency exchange rates</t>
  </si>
  <si>
    <t>Adjusted investment management and performance fees – Non-GAAP</t>
  </si>
  <si>
    <t>Investment and Wealth Management business segment:</t>
  </si>
  <si>
    <t xml:space="preserve">                                                             Diluted</t>
  </si>
  <si>
    <t xml:space="preserve">  U.S. government agency obligations</t>
  </si>
  <si>
    <t xml:space="preserve">  U.S. government obligations</t>
  </si>
  <si>
    <r>
      <t xml:space="preserve">  State and political subdivisions </t>
    </r>
    <r>
      <rPr>
        <i/>
        <sz val="8"/>
        <color rgb="FF000000"/>
        <rFont val="Arial"/>
      </rPr>
      <t>(b)</t>
    </r>
  </si>
  <si>
    <r>
      <t xml:space="preserve">  Other securities </t>
    </r>
    <r>
      <rPr>
        <i/>
        <sz val="8"/>
        <color rgb="FF000000"/>
        <rFont val="Arial"/>
      </rPr>
      <t>(b)</t>
    </r>
  </si>
  <si>
    <t xml:space="preserve">  Asset Servicing</t>
  </si>
  <si>
    <t xml:space="preserve">  Issuer Services</t>
  </si>
  <si>
    <t xml:space="preserve">  Pershing</t>
  </si>
  <si>
    <t xml:space="preserve">  Treasury Services</t>
  </si>
  <si>
    <t xml:space="preserve">  Clearance and Collateral Management</t>
  </si>
  <si>
    <t xml:space="preserve">  Investment management fees</t>
  </si>
  <si>
    <t xml:space="preserve">  Performance fees</t>
  </si>
  <si>
    <r>
      <t xml:space="preserve">  Other fees </t>
    </r>
    <r>
      <rPr>
        <i/>
        <sz val="8"/>
        <color rgb="FF000000"/>
        <rFont val="Arial"/>
      </rPr>
      <t xml:space="preserve">(b) </t>
    </r>
  </si>
  <si>
    <t xml:space="preserve">  Distribution and servicing fees</t>
  </si>
  <si>
    <t xml:space="preserve">  Net interest revenue</t>
  </si>
  <si>
    <t xml:space="preserve">  Total AUM</t>
  </si>
  <si>
    <t xml:space="preserve">  Cash</t>
  </si>
  <si>
    <t xml:space="preserve">  Allowance for credit losses – beginning of period</t>
  </si>
  <si>
    <t xml:space="preserve">  Total net (charge-offs) recoveries</t>
  </si>
  <si>
    <t xml:space="preserve">  Allowance for credit losses – end of period</t>
  </si>
  <si>
    <t xml:space="preserve">          Average intangible assets</t>
  </si>
  <si>
    <t xml:space="preserve">          Deferred tax liability – intangible assets</t>
  </si>
  <si>
    <t xml:space="preserve">           BNY Mellon common shareholders’ equity at period end – GAAP</t>
  </si>
  <si>
    <t xml:space="preserve">           Intangible assets</t>
  </si>
  <si>
    <t xml:space="preserve">           Deferred tax liability – intangible assets</t>
  </si>
  <si>
    <t xml:space="preserve">               BNY Mellon tangible common shareholders’ equity at period end – Non-GAAP</t>
  </si>
  <si>
    <t xml:space="preserve">  Total fee revenue</t>
  </si>
  <si>
    <t xml:space="preserve">  Total fee and other revenue</t>
  </si>
  <si>
    <t xml:space="preserve">  Total revenue </t>
  </si>
  <si>
    <t xml:space="preserve">  Total noninterest expense</t>
  </si>
  <si>
    <t xml:space="preserve">  CET1 capital</t>
  </si>
  <si>
    <t xml:space="preserve">  Tier 1 capital</t>
  </si>
  <si>
    <t xml:space="preserve">  Total capital</t>
  </si>
  <si>
    <t xml:space="preserve">  Risk-weighted assets</t>
  </si>
  <si>
    <t xml:space="preserve">  CET1 ratio</t>
  </si>
  <si>
    <t xml:space="preserve">  Total capital ratio</t>
  </si>
  <si>
    <t xml:space="preserve">  Tier 1 capital ratio</t>
  </si>
  <si>
    <t xml:space="preserve">  Average assets for Tier 1 leverage ratio</t>
  </si>
  <si>
    <t xml:space="preserve">  Tier 1 leverage ratio</t>
  </si>
  <si>
    <t xml:space="preserve">  Leverage exposure</t>
  </si>
  <si>
    <t xml:space="preserve">  SLR</t>
  </si>
  <si>
    <r>
      <t>(b)    Includes the AUC/A of CIBC Mellon Global Securities Services Company ("CIBC Mellon"), a joint venture with the Canadian Imperial Bank of Commerce, of</t>
    </r>
    <r>
      <rPr>
        <i/>
        <sz val="8"/>
        <color rgb="FFFF0000"/>
        <rFont val="Arial"/>
        <family val="2"/>
      </rPr>
      <t xml:space="preserve"> </t>
    </r>
    <r>
      <rPr>
        <i/>
        <sz val="8"/>
        <rFont val="Arial"/>
        <family val="2"/>
      </rPr>
      <t>$1.5 trillion</t>
    </r>
    <r>
      <rPr>
        <i/>
        <sz val="8"/>
        <color rgb="FFFF0000"/>
        <rFont val="Arial"/>
        <family val="2"/>
      </rPr>
      <t xml:space="preserve"> </t>
    </r>
    <r>
      <rPr>
        <i/>
        <sz val="8"/>
        <color rgb="FF000000"/>
        <rFont val="Arial"/>
      </rPr>
      <t xml:space="preserve">at June 30, 2022 and $1.7 trillion at March 31, 2022, Dec. 31, 2021, Sept. 30, 2021 and June 30, 2021. </t>
    </r>
  </si>
  <si>
    <t>(c)    Consists of AUC/A primarily from the Asset Servicing line of business and, to a lesser extent, the Issuer Services line of business.  Includes the AUC/A of CIBC Mellon of $1.5 trillion at June 30, 2022 and $1.7 trillion at March 31, 2022, Dec. 31, 2021, Sept. 30, 2021 and June 30, 2021.</t>
  </si>
  <si>
    <t xml:space="preserve">  (Loss) income from consolidated investment management funds</t>
  </si>
  <si>
    <r>
      <t xml:space="preserve">  Seed capital (losses) gains </t>
    </r>
    <r>
      <rPr>
        <i/>
        <sz val="8"/>
        <color rgb="FF000000"/>
        <rFont val="Arial"/>
      </rPr>
      <t>(c)</t>
    </r>
  </si>
  <si>
    <t xml:space="preserve">  Other trading revenue (loss)</t>
  </si>
  <si>
    <t xml:space="preserve">  Renewable energy investment (losses)</t>
  </si>
  <si>
    <t xml:space="preserve">  Corporate/bank-owned life insurance</t>
  </si>
  <si>
    <r>
      <t xml:space="preserve">  Other investments gains </t>
    </r>
    <r>
      <rPr>
        <i/>
        <sz val="8"/>
        <color rgb="FF000000"/>
        <rFont val="Arial"/>
      </rPr>
      <t>(d)</t>
    </r>
  </si>
  <si>
    <t xml:space="preserve">  Expense reimbursements from joint venture</t>
  </si>
  <si>
    <t xml:space="preserve">  Disposal gains</t>
  </si>
  <si>
    <t xml:space="preserve">  Other income</t>
  </si>
  <si>
    <r>
      <t xml:space="preserve">  Investment management fees </t>
    </r>
    <r>
      <rPr>
        <i/>
        <sz val="8"/>
        <color rgb="FF000000"/>
        <rFont val="Arial"/>
      </rPr>
      <t>(a)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</si>
</sst>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3">
    <numFmt numFmtId="164" formatCode="#0;&quot;-&quot;#0;&quot;-&quot;;_(@_)"/>
    <numFmt numFmtId="165" formatCode="&quot;$&quot;* #,##0_);&quot;$&quot;* \(#,##0\);&quot;$&quot;* &quot;-&quot;_);_(@_)"/>
    <numFmt numFmtId="166" formatCode="#,##0_)%;\(#,##0\)%;&quot;-&quot;_)\%;_(@_)"/>
    <numFmt numFmtId="167" formatCode="* #,##0;* \(#,##0\);* &quot;-&quot;;_(@_)"/>
    <numFmt numFmtId="168" formatCode="#,##0%_);\(#,##0%\);&quot;-&quot;\%_);_(@_)"/>
    <numFmt numFmtId="169" formatCode="&quot;$&quot;* #,##0.00_);&quot;$&quot;* \(#,##0.00\);&quot;$&quot;* &quot;-&quot;_);_(@_)"/>
    <numFmt numFmtId="170" formatCode="#,##0.0%_);\(#,##0.0%\);&quot;-&quot;\%_);_(@_)"/>
    <numFmt numFmtId="171" formatCode="&quot;$&quot;* #,##0.0_);&quot;$&quot;* \(#,##0.0\);&quot;$&quot;* &quot;-&quot;_);_(@_)"/>
    <numFmt numFmtId="172" formatCode="#0;&quot;-&quot;#0;#0;_(@_)"/>
    <numFmt numFmtId="173" formatCode="#,##0.00%_);\(#,##0.00%\);&quot;-&quot;\%_);_(@_)"/>
    <numFmt numFmtId="174" formatCode="#,##0.00_)%;\(#,##0.00\)%;&quot;-&quot;_)\%;_(@_)"/>
    <numFmt numFmtId="175" formatCode="#,##0.0_)%;\(#,##0.0\)%;&quot;-&quot;_)\%;_(@_)"/>
    <numFmt numFmtId="176" formatCode="mmmm\ d\,\ yyyy"/>
  </numFmts>
  <fonts count="25" x14ac:knownFonts="1">
    <font>
      <sz val="10"/>
      <name val="Arial"/>
    </font>
    <font>
      <sz val="10"/>
      <color rgb="FF000000"/>
      <name val="Times New Roman"/>
    </font>
    <font>
      <b/>
      <sz val="18"/>
      <color rgb="FF000000"/>
      <name val="Arial"/>
    </font>
    <font>
      <b/>
      <sz val="16"/>
      <color rgb="FF000000"/>
      <name val="Arial"/>
    </font>
    <font>
      <sz val="14"/>
      <color rgb="FF000000"/>
      <name val="Arial"/>
    </font>
    <font>
      <b/>
      <sz val="28"/>
      <color rgb="FF000000"/>
      <name val="Arial"/>
    </font>
    <font>
      <sz val="24"/>
      <color rgb="FF000000"/>
      <name val="Arial"/>
    </font>
    <font>
      <b/>
      <sz val="20"/>
      <color rgb="FF000000"/>
      <name val="Arial"/>
    </font>
    <font>
      <b/>
      <u/>
      <sz val="14"/>
      <color rgb="FF000000"/>
      <name val="Arial"/>
    </font>
    <font>
      <b/>
      <sz val="14"/>
      <color rgb="FF000000"/>
      <name val="Arial"/>
    </font>
    <font>
      <b/>
      <sz val="8"/>
      <color rgb="FF000000"/>
      <name val="Arial"/>
    </font>
    <font>
      <b/>
      <sz val="9"/>
      <color rgb="FF000000"/>
      <name val="Arial"/>
    </font>
    <font>
      <i/>
      <sz val="8"/>
      <color rgb="FF000000"/>
      <name val="Arial"/>
    </font>
    <font>
      <sz val="8"/>
      <color rgb="FF000000"/>
      <name val="Arial"/>
    </font>
    <font>
      <b/>
      <u/>
      <sz val="8"/>
      <color rgb="FF000000"/>
      <name val="Arial"/>
    </font>
    <font>
      <sz val="8"/>
      <color rgb="FF000000"/>
      <name val="Times New Roman"/>
    </font>
    <font>
      <b/>
      <sz val="8"/>
      <color rgb="FF000000"/>
      <name val="Times New Roman"/>
    </font>
    <font>
      <sz val="9"/>
      <color rgb="FF000000"/>
      <name val="Times New Roman"/>
    </font>
    <font>
      <u/>
      <sz val="8"/>
      <color rgb="FF000000"/>
      <name val="Arial"/>
    </font>
    <font>
      <b/>
      <i/>
      <sz val="8"/>
      <color rgb="FF000000"/>
      <name val="Arial"/>
    </font>
    <font>
      <b/>
      <sz val="8"/>
      <color rgb="FF000000"/>
      <name val="Arial"/>
      <family val="2"/>
    </font>
    <font>
      <i/>
      <sz val="8"/>
      <color rgb="FFFF0000"/>
      <name val="Arial"/>
      <family val="2"/>
    </font>
    <font>
      <i/>
      <sz val="8"/>
      <color rgb="FF000000"/>
      <name val="Arial"/>
      <family val="2"/>
    </font>
    <font>
      <i/>
      <sz val="8"/>
      <name val="Arial"/>
      <family val="2"/>
    </font>
    <font>
      <sz val="8"/>
      <color rgb="FF000000"/>
      <name val="Arial"/>
      <family val="2"/>
    </font>
  </fonts>
  <fills count="2">
    <fill>
      <patternFill patternType="none"/>
    </fill>
    <fill>
      <patternFill patternType="gray125"/>
    </fill>
  </fills>
  <borders count="4">
    <border>
      <left/>
      <right/>
      <top/>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s>
  <cellStyleXfs count="6">
    <xf numFmtId="0" fontId="0" fillId="0" borderId="0"/>
    <xf numFmtId="0" fontId="1" fillId="0" borderId="0" applyBorder="0">
      <alignment wrapText="1"/>
    </xf>
    <xf numFmtId="0" fontId="1" fillId="0" borderId="0" applyBorder="0">
      <alignment wrapText="1"/>
    </xf>
    <xf numFmtId="0" fontId="2" fillId="0" borderId="0" applyBorder="0">
      <alignment wrapText="1"/>
    </xf>
    <xf numFmtId="0" fontId="3" fillId="0" borderId="0" applyBorder="0">
      <alignment wrapText="1"/>
    </xf>
    <xf numFmtId="0" fontId="4" fillId="0" borderId="0" applyBorder="0">
      <alignment wrapText="1"/>
    </xf>
  </cellStyleXfs>
  <cellXfs count="301">
    <xf numFmtId="0" fontId="0" fillId="0" borderId="0" xfId="0"/>
    <xf numFmtId="0" fontId="7" fillId="0" borderId="0" xfId="0" applyFont="1" applyAlignment="1">
      <alignment horizontal="left" wrapText="1"/>
    </xf>
    <xf numFmtId="0" fontId="8" fillId="0" borderId="0" xfId="0" applyFont="1" applyAlignment="1">
      <alignment horizontal="left" wrapText="1"/>
    </xf>
    <xf numFmtId="0" fontId="9" fillId="0" borderId="1" xfId="0" applyFont="1" applyBorder="1" applyAlignment="1">
      <alignment horizontal="center" wrapText="1"/>
    </xf>
    <xf numFmtId="0" fontId="4" fillId="0" borderId="0" xfId="0" applyFont="1" applyAlignment="1">
      <alignment horizontal="left" wrapText="1"/>
    </xf>
    <xf numFmtId="164" fontId="4" fillId="0" borderId="2" xfId="0" applyNumberFormat="1" applyFont="1" applyBorder="1" applyAlignment="1">
      <alignment horizontal="center" wrapText="1"/>
    </xf>
    <xf numFmtId="164" fontId="4" fillId="0" borderId="0" xfId="0" applyNumberFormat="1" applyFont="1" applyAlignment="1">
      <alignment horizontal="center" wrapText="1"/>
    </xf>
    <xf numFmtId="0" fontId="9" fillId="0" borderId="0" xfId="0" applyFont="1" applyAlignment="1">
      <alignment horizontal="left" wrapText="1"/>
    </xf>
    <xf numFmtId="0" fontId="1" fillId="0" borderId="2" xfId="0" applyFont="1" applyBorder="1" applyAlignment="1">
      <alignment wrapText="1"/>
    </xf>
    <xf numFmtId="0" fontId="10" fillId="0" borderId="0" xfId="0" applyFont="1" applyAlignment="1">
      <alignment horizontal="left" wrapText="1"/>
    </xf>
    <xf numFmtId="0" fontId="11" fillId="0" borderId="1" xfId="0" applyFont="1" applyBorder="1" applyAlignment="1">
      <alignment horizontal="left" vertical="top" wrapText="1"/>
    </xf>
    <xf numFmtId="0" fontId="12" fillId="0" borderId="2" xfId="0" applyFont="1" applyBorder="1" applyAlignment="1">
      <alignment horizontal="left" wrapText="1"/>
    </xf>
    <xf numFmtId="0" fontId="13" fillId="0" borderId="1" xfId="0" applyFont="1" applyBorder="1" applyAlignment="1">
      <alignment horizontal="right" vertical="center" wrapText="1"/>
    </xf>
    <xf numFmtId="0" fontId="13" fillId="0" borderId="3" xfId="0" applyFont="1" applyBorder="1" applyAlignment="1">
      <alignment horizontal="center" vertical="center" wrapText="1"/>
    </xf>
    <xf numFmtId="0" fontId="13" fillId="0" borderId="0" xfId="0" applyFont="1" applyAlignment="1">
      <alignment horizontal="left" vertical="center" wrapText="1"/>
    </xf>
    <xf numFmtId="165" fontId="13" fillId="0" borderId="0" xfId="0" applyNumberFormat="1" applyFont="1" applyAlignment="1">
      <alignment wrapText="1"/>
    </xf>
    <xf numFmtId="166" fontId="10" fillId="0" borderId="0" xfId="0" applyNumberFormat="1" applyFont="1" applyAlignment="1">
      <alignment horizontal="right" vertical="center" wrapText="1"/>
    </xf>
    <xf numFmtId="167" fontId="10" fillId="0" borderId="0" xfId="0" applyNumberFormat="1" applyFont="1" applyAlignment="1">
      <alignment vertical="center" wrapText="1"/>
    </xf>
    <xf numFmtId="167" fontId="13" fillId="0" borderId="0" xfId="0" applyNumberFormat="1" applyFont="1" applyAlignment="1">
      <alignment vertical="center" wrapText="1"/>
    </xf>
    <xf numFmtId="167" fontId="13" fillId="0" borderId="0" xfId="0" applyNumberFormat="1" applyFont="1" applyAlignment="1">
      <alignment wrapText="1"/>
    </xf>
    <xf numFmtId="168" fontId="13" fillId="0" borderId="0" xfId="0" applyNumberFormat="1" applyFont="1" applyAlignment="1">
      <alignment horizontal="right" vertical="center" wrapText="1"/>
    </xf>
    <xf numFmtId="167" fontId="13" fillId="0" borderId="1" xfId="0" applyNumberFormat="1" applyFont="1" applyBorder="1" applyAlignment="1">
      <alignment vertical="center" wrapText="1"/>
    </xf>
    <xf numFmtId="166" fontId="13" fillId="0" borderId="0" xfId="0" applyNumberFormat="1" applyFont="1" applyAlignment="1">
      <alignment horizontal="right" vertical="center" wrapText="1"/>
    </xf>
    <xf numFmtId="167" fontId="10" fillId="0" borderId="2" xfId="0" applyNumberFormat="1" applyFont="1" applyBorder="1" applyAlignment="1">
      <alignment vertical="center" wrapText="1"/>
    </xf>
    <xf numFmtId="0" fontId="10" fillId="0" borderId="0" xfId="0" applyFont="1" applyAlignment="1">
      <alignment horizontal="left" vertical="center" wrapText="1"/>
    </xf>
    <xf numFmtId="167" fontId="10" fillId="0" borderId="2" xfId="0" applyNumberFormat="1" applyFont="1" applyBorder="1" applyAlignment="1">
      <alignment wrapText="1"/>
    </xf>
    <xf numFmtId="165" fontId="10" fillId="0" borderId="2" xfId="0" applyNumberFormat="1" applyFont="1" applyBorder="1" applyAlignment="1">
      <alignment wrapText="1"/>
    </xf>
    <xf numFmtId="168" fontId="10" fillId="0" borderId="0" xfId="0" applyNumberFormat="1" applyFont="1" applyAlignment="1">
      <alignment horizontal="right" wrapText="1"/>
    </xf>
    <xf numFmtId="166" fontId="10" fillId="0" borderId="0" xfId="0" applyNumberFormat="1" applyFont="1" applyAlignment="1">
      <alignment horizontal="right" wrapText="1"/>
    </xf>
    <xf numFmtId="168" fontId="13" fillId="0" borderId="0" xfId="0" applyNumberFormat="1" applyFont="1" applyAlignment="1">
      <alignment horizontal="right" wrapText="1"/>
    </xf>
    <xf numFmtId="166" fontId="13" fillId="0" borderId="0" xfId="0" applyNumberFormat="1" applyFont="1" applyAlignment="1">
      <alignment horizontal="right" wrapText="1"/>
    </xf>
    <xf numFmtId="169" fontId="13" fillId="0" borderId="0" xfId="0" applyNumberFormat="1" applyFont="1" applyAlignment="1">
      <alignment vertical="center" wrapText="1"/>
    </xf>
    <xf numFmtId="0" fontId="13" fillId="0" borderId="0" xfId="0" applyFont="1" applyAlignment="1">
      <alignment horizontal="left" wrapText="1"/>
    </xf>
    <xf numFmtId="165" fontId="13" fillId="0" borderId="0" xfId="0" applyNumberFormat="1" applyFont="1" applyAlignment="1">
      <alignment vertical="center" wrapText="1"/>
    </xf>
    <xf numFmtId="170" fontId="13" fillId="0" borderId="0" xfId="0" applyNumberFormat="1" applyFont="1" applyAlignment="1">
      <alignment horizontal="right" wrapText="1"/>
    </xf>
    <xf numFmtId="0" fontId="13" fillId="0" borderId="2" xfId="0" applyFont="1" applyBorder="1" applyAlignment="1">
      <alignment horizontal="right" vertical="center" wrapText="1"/>
    </xf>
    <xf numFmtId="0" fontId="13" fillId="0" borderId="2" xfId="0" applyFont="1" applyBorder="1" applyAlignment="1">
      <alignment horizontal="center" wrapText="1"/>
    </xf>
    <xf numFmtId="0" fontId="1" fillId="0" borderId="2" xfId="0" applyFont="1" applyBorder="1" applyAlignment="1">
      <alignment vertical="center" wrapText="1"/>
    </xf>
    <xf numFmtId="0" fontId="10" fillId="0" borderId="2" xfId="0" applyFont="1" applyBorder="1" applyAlignment="1">
      <alignment horizontal="right" vertical="center" wrapText="1"/>
    </xf>
    <xf numFmtId="0" fontId="13" fillId="0" borderId="2" xfId="0" applyFont="1" applyBorder="1" applyAlignment="1">
      <alignment horizontal="center" vertical="center" wrapText="1"/>
    </xf>
    <xf numFmtId="0" fontId="13" fillId="0" borderId="0" xfId="0" applyFont="1" applyAlignment="1">
      <alignment vertical="center" wrapText="1"/>
    </xf>
    <xf numFmtId="0" fontId="10" fillId="0" borderId="2" xfId="0" applyFont="1" applyBorder="1" applyAlignment="1">
      <alignment horizontal="left" vertical="center" wrapText="1"/>
    </xf>
    <xf numFmtId="0" fontId="13" fillId="0" borderId="0" xfId="0" applyFont="1" applyAlignment="1">
      <alignment horizontal="left" vertical="top" wrapText="1" indent="1"/>
    </xf>
    <xf numFmtId="165" fontId="13" fillId="0" borderId="0" xfId="0" applyNumberFormat="1" applyFont="1" applyAlignment="1">
      <alignment vertical="top" wrapText="1"/>
    </xf>
    <xf numFmtId="168" fontId="13" fillId="0" borderId="0" xfId="0" applyNumberFormat="1" applyFont="1" applyAlignment="1">
      <alignment horizontal="right" vertical="top" wrapText="1"/>
    </xf>
    <xf numFmtId="0" fontId="13" fillId="0" borderId="0" xfId="0" applyFont="1" applyAlignment="1">
      <alignment horizontal="left" vertical="center" wrapText="1" indent="1"/>
    </xf>
    <xf numFmtId="0" fontId="10" fillId="0" borderId="0" xfId="0" applyFont="1" applyAlignment="1">
      <alignment horizontal="left" vertical="top" wrapText="1" indent="1"/>
    </xf>
    <xf numFmtId="167" fontId="10" fillId="0" borderId="2" xfId="0" applyNumberFormat="1" applyFont="1" applyBorder="1" applyAlignment="1">
      <alignment vertical="top" wrapText="1"/>
    </xf>
    <xf numFmtId="166" fontId="10" fillId="0" borderId="0" xfId="0" applyNumberFormat="1" applyFont="1" applyAlignment="1">
      <alignment horizontal="right" vertical="top" wrapText="1"/>
    </xf>
    <xf numFmtId="167" fontId="13" fillId="0" borderId="1" xfId="0" applyNumberFormat="1" applyFont="1" applyBorder="1" applyAlignment="1">
      <alignment vertical="top" wrapText="1"/>
    </xf>
    <xf numFmtId="167" fontId="10" fillId="0" borderId="3" xfId="0" applyNumberFormat="1" applyFont="1" applyBorder="1" applyAlignment="1">
      <alignment vertical="top" wrapText="1"/>
    </xf>
    <xf numFmtId="0" fontId="10" fillId="0" borderId="0" xfId="0" applyFont="1" applyAlignment="1">
      <alignment horizontal="left" vertical="top" wrapText="1"/>
    </xf>
    <xf numFmtId="165" fontId="10" fillId="0" borderId="3" xfId="0" applyNumberFormat="1" applyFont="1" applyBorder="1" applyAlignment="1">
      <alignment wrapText="1"/>
    </xf>
    <xf numFmtId="169" fontId="13" fillId="0" borderId="1" xfId="0" applyNumberFormat="1" applyFont="1" applyBorder="1" applyAlignment="1">
      <alignment vertical="center" wrapText="1"/>
    </xf>
    <xf numFmtId="168" fontId="13" fillId="0" borderId="1" xfId="0" applyNumberFormat="1" applyFont="1" applyBorder="1" applyAlignment="1">
      <alignment horizontal="right" vertical="center" wrapText="1"/>
    </xf>
    <xf numFmtId="166" fontId="13" fillId="0" borderId="1" xfId="0" applyNumberFormat="1" applyFont="1" applyBorder="1" applyAlignment="1">
      <alignment horizontal="right" vertical="center" wrapText="1"/>
    </xf>
    <xf numFmtId="0" fontId="12" fillId="0" borderId="2" xfId="0" applyFont="1" applyBorder="1" applyAlignment="1">
      <alignment horizontal="left" vertical="center" wrapText="1"/>
    </xf>
    <xf numFmtId="0" fontId="10" fillId="0" borderId="2" xfId="0" applyFont="1" applyBorder="1" applyAlignment="1">
      <alignment horizontal="center" vertical="center" wrapText="1"/>
    </xf>
    <xf numFmtId="0" fontId="12" fillId="0" borderId="1" xfId="0" applyFont="1" applyBorder="1" applyAlignment="1">
      <alignment horizontal="left" vertical="top" wrapText="1"/>
    </xf>
    <xf numFmtId="0" fontId="13" fillId="0" borderId="3" xfId="0" applyFont="1" applyBorder="1" applyAlignment="1">
      <alignment horizontal="right" vertical="top" wrapText="1"/>
    </xf>
    <xf numFmtId="0" fontId="13" fillId="0" borderId="0" xfId="0" applyFont="1" applyAlignment="1">
      <alignment horizontal="left" vertical="center" wrapText="1" indent="2"/>
    </xf>
    <xf numFmtId="167" fontId="13" fillId="0" borderId="2" xfId="0" applyNumberFormat="1" applyFont="1" applyBorder="1" applyAlignment="1">
      <alignment vertical="center" wrapText="1"/>
    </xf>
    <xf numFmtId="0" fontId="10" fillId="0" borderId="0" xfId="0" applyFont="1" applyAlignment="1">
      <alignment horizontal="left" vertical="center" wrapText="1" indent="3"/>
    </xf>
    <xf numFmtId="165" fontId="10" fillId="0" borderId="2" xfId="0" applyNumberFormat="1" applyFont="1" applyBorder="1" applyAlignment="1">
      <alignment vertical="center" wrapText="1"/>
    </xf>
    <xf numFmtId="0" fontId="10" fillId="0" borderId="0" xfId="0" applyFont="1" applyAlignment="1">
      <alignment horizontal="left" vertical="top" wrapText="1" indent="3"/>
    </xf>
    <xf numFmtId="0" fontId="10" fillId="0" borderId="0" xfId="0" applyFont="1" applyAlignment="1">
      <alignment vertical="center" wrapText="1"/>
    </xf>
    <xf numFmtId="167" fontId="10" fillId="0" borderId="3" xfId="0" applyNumberFormat="1" applyFont="1" applyBorder="1" applyAlignment="1">
      <alignment vertical="center" wrapText="1"/>
    </xf>
    <xf numFmtId="0" fontId="10" fillId="0" borderId="1" xfId="0" applyFont="1" applyBorder="1" applyAlignment="1">
      <alignment horizontal="left" vertical="center" wrapText="1" indent="3"/>
    </xf>
    <xf numFmtId="165" fontId="10" fillId="0" borderId="3" xfId="0" applyNumberFormat="1" applyFont="1" applyBorder="1" applyAlignment="1">
      <alignment vertical="center" wrapText="1"/>
    </xf>
    <xf numFmtId="0" fontId="13" fillId="0" borderId="2" xfId="0" applyFont="1" applyBorder="1" applyAlignment="1">
      <alignment horizontal="right" vertical="top" wrapText="1"/>
    </xf>
    <xf numFmtId="0" fontId="13" fillId="0" borderId="2" xfId="0" applyFont="1" applyBorder="1" applyAlignment="1">
      <alignment horizontal="center" vertical="top" wrapText="1"/>
    </xf>
    <xf numFmtId="0" fontId="13" fillId="0" borderId="1" xfId="0" applyFont="1" applyBorder="1" applyAlignment="1">
      <alignment wrapText="1"/>
    </xf>
    <xf numFmtId="0" fontId="13" fillId="0" borderId="0" xfId="0" applyFont="1" applyAlignment="1">
      <alignment wrapText="1"/>
    </xf>
    <xf numFmtId="0" fontId="12" fillId="0" borderId="1" xfId="0" applyFont="1" applyBorder="1" applyAlignment="1">
      <alignment horizontal="left" wrapText="1"/>
    </xf>
    <xf numFmtId="0" fontId="13" fillId="0" borderId="1" xfId="0" applyFont="1" applyBorder="1" applyAlignment="1">
      <alignment horizontal="right" wrapText="1"/>
    </xf>
    <xf numFmtId="0" fontId="13" fillId="0" borderId="3" xfId="0" applyFont="1" applyBorder="1" applyAlignment="1">
      <alignment horizontal="center" wrapText="1"/>
    </xf>
    <xf numFmtId="0" fontId="13" fillId="0" borderId="2" xfId="0" applyFont="1" applyBorder="1" applyAlignment="1">
      <alignment horizontal="left" wrapText="1"/>
    </xf>
    <xf numFmtId="165" fontId="13" fillId="0" borderId="2" xfId="0" applyNumberFormat="1" applyFont="1" applyBorder="1" applyAlignment="1">
      <alignment wrapText="1"/>
    </xf>
    <xf numFmtId="168" fontId="13" fillId="0" borderId="2" xfId="0" applyNumberFormat="1" applyFont="1" applyBorder="1" applyAlignment="1">
      <alignment horizontal="right" wrapText="1"/>
    </xf>
    <xf numFmtId="167" fontId="13" fillId="0" borderId="1" xfId="0" applyNumberFormat="1" applyFont="1" applyBorder="1" applyAlignment="1">
      <alignment wrapText="1"/>
    </xf>
    <xf numFmtId="0" fontId="13" fillId="0" borderId="0" xfId="0" applyFont="1" applyAlignment="1">
      <alignment horizontal="right" wrapText="1" indent="1"/>
    </xf>
    <xf numFmtId="0" fontId="10" fillId="0" borderId="0" xfId="0" applyFont="1" applyAlignment="1">
      <alignment horizontal="left" wrapText="1" indent="3"/>
    </xf>
    <xf numFmtId="0" fontId="13" fillId="0" borderId="0" xfId="0" applyFont="1" applyAlignment="1">
      <alignment horizontal="left" wrapText="1" indent="1"/>
    </xf>
    <xf numFmtId="167" fontId="10" fillId="0" borderId="3" xfId="0" applyNumberFormat="1" applyFont="1" applyBorder="1" applyAlignment="1">
      <alignment wrapText="1"/>
    </xf>
    <xf numFmtId="0" fontId="10" fillId="0" borderId="0" xfId="0" applyFont="1" applyAlignment="1">
      <alignment horizontal="right" wrapText="1" indent="1"/>
    </xf>
    <xf numFmtId="0" fontId="10" fillId="0" borderId="1" xfId="0" applyFont="1" applyBorder="1" applyAlignment="1">
      <alignment horizontal="left" wrapText="1" indent="5"/>
    </xf>
    <xf numFmtId="168" fontId="10" fillId="0" borderId="1" xfId="0" applyNumberFormat="1" applyFont="1" applyBorder="1" applyAlignment="1">
      <alignment horizontal="right" wrapText="1"/>
    </xf>
    <xf numFmtId="0" fontId="13" fillId="0" borderId="2" xfId="0" applyFont="1" applyBorder="1" applyAlignment="1">
      <alignment horizontal="right" wrapText="1"/>
    </xf>
    <xf numFmtId="0" fontId="13" fillId="0" borderId="3" xfId="0" applyFont="1" applyBorder="1" applyAlignment="1">
      <alignment horizontal="right" wrapText="1"/>
    </xf>
    <xf numFmtId="0" fontId="10" fillId="0" borderId="2" xfId="0" applyFont="1" applyBorder="1" applyAlignment="1">
      <alignment horizontal="left" vertical="top" wrapText="1"/>
    </xf>
    <xf numFmtId="0" fontId="13" fillId="0" borderId="0" xfId="0" applyFont="1" applyAlignment="1">
      <alignment horizontal="left" vertical="top" wrapText="1"/>
    </xf>
    <xf numFmtId="173" fontId="13" fillId="0" borderId="0" xfId="0" applyNumberFormat="1" applyFont="1" applyAlignment="1">
      <alignment horizontal="right" vertical="top" wrapText="1"/>
    </xf>
    <xf numFmtId="174" fontId="13" fillId="0" borderId="0" xfId="0" applyNumberFormat="1" applyFont="1" applyAlignment="1">
      <alignment horizontal="right" vertical="top" wrapText="1"/>
    </xf>
    <xf numFmtId="167" fontId="13" fillId="0" borderId="0" xfId="0" applyNumberFormat="1" applyFont="1" applyAlignment="1">
      <alignment vertical="top" wrapText="1"/>
    </xf>
    <xf numFmtId="174" fontId="13" fillId="0" borderId="1" xfId="0" applyNumberFormat="1" applyFont="1" applyBorder="1" applyAlignment="1">
      <alignment horizontal="right" vertical="top" wrapText="1"/>
    </xf>
    <xf numFmtId="0" fontId="13" fillId="0" borderId="0" xfId="0" applyFont="1" applyAlignment="1">
      <alignment horizontal="left" vertical="top" wrapText="1" indent="3"/>
    </xf>
    <xf numFmtId="167" fontId="13" fillId="0" borderId="2" xfId="0" applyNumberFormat="1" applyFont="1" applyBorder="1" applyAlignment="1">
      <alignment vertical="top" wrapText="1"/>
    </xf>
    <xf numFmtId="174" fontId="13" fillId="0" borderId="2" xfId="0" applyNumberFormat="1" applyFont="1" applyBorder="1" applyAlignment="1">
      <alignment horizontal="right" vertical="top" wrapText="1"/>
    </xf>
    <xf numFmtId="167" fontId="13" fillId="0" borderId="3" xfId="0" applyNumberFormat="1" applyFont="1" applyBorder="1" applyAlignment="1">
      <alignment vertical="top" wrapText="1"/>
    </xf>
    <xf numFmtId="174" fontId="13" fillId="0" borderId="3" xfId="0" applyNumberFormat="1" applyFont="1" applyBorder="1" applyAlignment="1">
      <alignment horizontal="right" vertical="top" wrapText="1"/>
    </xf>
    <xf numFmtId="165" fontId="10" fillId="0" borderId="2" xfId="0" applyNumberFormat="1" applyFont="1" applyBorder="1" applyAlignment="1">
      <alignment vertical="top" wrapText="1"/>
    </xf>
    <xf numFmtId="173" fontId="10" fillId="0" borderId="2" xfId="0" applyNumberFormat="1" applyFont="1" applyBorder="1" applyAlignment="1">
      <alignment horizontal="right" vertical="top" wrapText="1"/>
    </xf>
    <xf numFmtId="174" fontId="13" fillId="0" borderId="0" xfId="0" applyNumberFormat="1" applyFont="1" applyAlignment="1">
      <alignment horizontal="right" wrapText="1"/>
    </xf>
    <xf numFmtId="173" fontId="10" fillId="0" borderId="0" xfId="0" applyNumberFormat="1" applyFont="1" applyAlignment="1">
      <alignment horizontal="right" vertical="top" wrapText="1"/>
    </xf>
    <xf numFmtId="0" fontId="10" fillId="0" borderId="1" xfId="0" applyFont="1" applyBorder="1" applyAlignment="1">
      <alignment horizontal="left" vertical="top" wrapText="1"/>
    </xf>
    <xf numFmtId="173" fontId="10" fillId="0" borderId="1" xfId="0" applyNumberFormat="1" applyFont="1" applyBorder="1" applyAlignment="1">
      <alignment horizontal="right" vertical="top" wrapText="1"/>
    </xf>
    <xf numFmtId="0" fontId="10" fillId="0" borderId="2" xfId="0" applyFont="1" applyBorder="1" applyAlignment="1">
      <alignment horizontal="center" vertical="top" wrapText="1"/>
    </xf>
    <xf numFmtId="0" fontId="15" fillId="0" borderId="2" xfId="0" applyFont="1" applyBorder="1" applyAlignment="1">
      <alignment vertical="top" wrapText="1"/>
    </xf>
    <xf numFmtId="0" fontId="12" fillId="0" borderId="3" xfId="0" applyFont="1" applyBorder="1" applyAlignment="1">
      <alignment horizontal="left" wrapText="1"/>
    </xf>
    <xf numFmtId="0" fontId="16" fillId="0" borderId="2" xfId="0" applyFont="1" applyBorder="1" applyAlignment="1">
      <alignment vertical="top" wrapText="1"/>
    </xf>
    <xf numFmtId="0" fontId="10" fillId="0" borderId="0" xfId="0" applyFont="1" applyAlignment="1">
      <alignment horizontal="left" wrapText="1" indent="1"/>
    </xf>
    <xf numFmtId="175" fontId="13" fillId="0" borderId="0" xfId="0" applyNumberFormat="1" applyFont="1" applyAlignment="1">
      <alignment horizontal="right" wrapText="1"/>
    </xf>
    <xf numFmtId="0" fontId="10" fillId="0" borderId="1" xfId="0" applyFont="1" applyBorder="1" applyAlignment="1">
      <alignment horizontal="left" wrapText="1"/>
    </xf>
    <xf numFmtId="168" fontId="13" fillId="0" borderId="1" xfId="0" applyNumberFormat="1" applyFont="1" applyBorder="1" applyAlignment="1">
      <alignment horizontal="right" wrapText="1"/>
    </xf>
    <xf numFmtId="0" fontId="10" fillId="0" borderId="2" xfId="0" applyFont="1" applyBorder="1" applyAlignment="1">
      <alignment horizontal="right" wrapText="1"/>
    </xf>
    <xf numFmtId="0" fontId="10" fillId="0" borderId="2" xfId="0" applyFont="1" applyBorder="1" applyAlignment="1">
      <alignment horizontal="left" wrapText="1"/>
    </xf>
    <xf numFmtId="0" fontId="13" fillId="0" borderId="0" xfId="0" applyFont="1" applyAlignment="1">
      <alignment horizontal="center" wrapText="1"/>
    </xf>
    <xf numFmtId="0" fontId="13" fillId="0" borderId="1" xfId="0" applyFont="1" applyBorder="1" applyAlignment="1">
      <alignment horizontal="left" wrapText="1"/>
    </xf>
    <xf numFmtId="165" fontId="13" fillId="0" borderId="1" xfId="0" applyNumberFormat="1" applyFont="1" applyBorder="1" applyAlignment="1">
      <alignment wrapText="1"/>
    </xf>
    <xf numFmtId="0" fontId="13" fillId="0" borderId="2" xfId="0" applyFont="1" applyBorder="1" applyAlignment="1">
      <alignment wrapText="1"/>
    </xf>
    <xf numFmtId="0" fontId="10" fillId="0" borderId="0" xfId="0" applyFont="1" applyAlignment="1">
      <alignment wrapText="1"/>
    </xf>
    <xf numFmtId="0" fontId="13" fillId="0" borderId="0" xfId="0" applyFont="1" applyAlignment="1">
      <alignment horizontal="right" wrapText="1"/>
    </xf>
    <xf numFmtId="166" fontId="13" fillId="0" borderId="1" xfId="0" applyNumberFormat="1" applyFont="1" applyBorder="1" applyAlignment="1">
      <alignment horizontal="right" wrapText="1"/>
    </xf>
    <xf numFmtId="0" fontId="10" fillId="0" borderId="0" xfId="0" applyFont="1" applyAlignment="1">
      <alignment horizontal="left" wrapText="1" indent="4"/>
    </xf>
    <xf numFmtId="0" fontId="10" fillId="0" borderId="0" xfId="0" applyFont="1" applyAlignment="1">
      <alignment horizontal="left" wrapText="1" indent="2"/>
    </xf>
    <xf numFmtId="0" fontId="13" fillId="0" borderId="2" xfId="0" applyFont="1" applyBorder="1" applyAlignment="1">
      <alignment horizontal="left" vertical="center" wrapText="1"/>
    </xf>
    <xf numFmtId="165" fontId="13" fillId="0" borderId="2" xfId="0" applyNumberFormat="1" applyFont="1" applyBorder="1" applyAlignment="1">
      <alignment vertical="center" wrapText="1"/>
    </xf>
    <xf numFmtId="168" fontId="13" fillId="0" borderId="2" xfId="0" applyNumberFormat="1" applyFont="1" applyBorder="1" applyAlignment="1">
      <alignment horizontal="right" vertical="center" wrapText="1"/>
    </xf>
    <xf numFmtId="0" fontId="10" fillId="0" borderId="3" xfId="0" applyFont="1" applyBorder="1" applyAlignment="1">
      <alignment horizontal="left" wrapText="1" indent="1"/>
    </xf>
    <xf numFmtId="0" fontId="12" fillId="0" borderId="3" xfId="0" applyFont="1" applyBorder="1" applyAlignment="1">
      <alignment wrapText="1"/>
    </xf>
    <xf numFmtId="168" fontId="10" fillId="0" borderId="3" xfId="0" applyNumberFormat="1" applyFont="1" applyBorder="1" applyAlignment="1">
      <alignment horizontal="right" wrapText="1"/>
    </xf>
    <xf numFmtId="0" fontId="10" fillId="0" borderId="2" xfId="0" applyFont="1" applyBorder="1" applyAlignment="1">
      <alignment horizontal="center" wrapText="1"/>
    </xf>
    <xf numFmtId="0" fontId="19" fillId="0" borderId="3" xfId="0" applyFont="1" applyBorder="1" applyAlignment="1">
      <alignment horizontal="left" wrapText="1"/>
    </xf>
    <xf numFmtId="167" fontId="10" fillId="0" borderId="1" xfId="0" applyNumberFormat="1" applyFont="1" applyBorder="1" applyAlignment="1">
      <alignment wrapText="1"/>
    </xf>
    <xf numFmtId="173" fontId="13" fillId="0" borderId="0" xfId="0" applyNumberFormat="1" applyFont="1" applyAlignment="1">
      <alignment horizontal="right" wrapText="1"/>
    </xf>
    <xf numFmtId="0" fontId="14" fillId="0" borderId="0" xfId="0" applyFont="1" applyAlignment="1">
      <alignment horizontal="left" wrapText="1"/>
    </xf>
    <xf numFmtId="0" fontId="13" fillId="0" borderId="2" xfId="0" applyFont="1" applyBorder="1" applyAlignment="1">
      <alignment horizontal="left" vertical="top" wrapText="1"/>
    </xf>
    <xf numFmtId="0" fontId="13" fillId="0" borderId="0" xfId="0" applyFont="1" applyAlignment="1">
      <alignment horizontal="left" wrapText="1" indent="5"/>
    </xf>
    <xf numFmtId="170" fontId="13" fillId="0" borderId="1" xfId="0" applyNumberFormat="1" applyFont="1" applyBorder="1" applyAlignment="1">
      <alignment horizontal="right" wrapText="1"/>
    </xf>
    <xf numFmtId="0" fontId="15" fillId="0" borderId="2" xfId="0" applyFont="1" applyBorder="1" applyAlignment="1">
      <alignment wrapText="1"/>
    </xf>
    <xf numFmtId="167" fontId="13" fillId="0" borderId="2" xfId="0" applyNumberFormat="1" applyFont="1" applyBorder="1" applyAlignment="1">
      <alignment wrapText="1"/>
    </xf>
    <xf numFmtId="169" fontId="13" fillId="0" borderId="0" xfId="0" applyNumberFormat="1" applyFont="1" applyAlignment="1">
      <alignment wrapText="1"/>
    </xf>
    <xf numFmtId="0" fontId="13" fillId="0" borderId="1" xfId="0" applyFont="1" applyBorder="1" applyAlignment="1">
      <alignment horizontal="left" vertical="top" wrapText="1"/>
    </xf>
    <xf numFmtId="169" fontId="13" fillId="0" borderId="1" xfId="0" applyNumberFormat="1" applyFont="1" applyBorder="1" applyAlignment="1">
      <alignment wrapText="1"/>
    </xf>
    <xf numFmtId="173" fontId="13" fillId="0" borderId="1" xfId="0" applyNumberFormat="1" applyFont="1" applyBorder="1" applyAlignment="1">
      <alignment horizontal="right" wrapText="1"/>
    </xf>
    <xf numFmtId="0" fontId="14" fillId="0" borderId="2" xfId="0" applyFont="1" applyBorder="1" applyAlignment="1">
      <alignment horizontal="left" wrapText="1"/>
    </xf>
    <xf numFmtId="166" fontId="13" fillId="0" borderId="2" xfId="0" applyNumberFormat="1" applyFont="1" applyBorder="1" applyAlignment="1">
      <alignment horizontal="right" wrapText="1"/>
    </xf>
    <xf numFmtId="0" fontId="13" fillId="0" borderId="1" xfId="0" applyFont="1" applyBorder="1" applyAlignment="1">
      <alignment horizontal="left" wrapText="1" indent="1"/>
    </xf>
    <xf numFmtId="165" fontId="13" fillId="0" borderId="3" xfId="0" applyNumberFormat="1" applyFont="1" applyBorder="1" applyAlignment="1">
      <alignment wrapText="1"/>
    </xf>
    <xf numFmtId="166" fontId="13" fillId="0" borderId="3" xfId="0" applyNumberFormat="1" applyFont="1" applyBorder="1" applyAlignment="1">
      <alignment horizontal="right" wrapText="1"/>
    </xf>
    <xf numFmtId="0" fontId="10" fillId="0" borderId="3" xfId="0" applyFont="1" applyBorder="1" applyAlignment="1">
      <alignment horizontal="right" wrapText="1"/>
    </xf>
    <xf numFmtId="0" fontId="13" fillId="0" borderId="1" xfId="0" applyFont="1" applyBorder="1" applyAlignment="1">
      <alignment horizontal="center" vertical="center" wrapText="1"/>
    </xf>
    <xf numFmtId="0" fontId="13" fillId="0" borderId="0" xfId="0" applyFont="1" applyAlignment="1">
      <alignment horizontal="center" vertical="center" wrapText="1"/>
    </xf>
    <xf numFmtId="0" fontId="14" fillId="0" borderId="2" xfId="0" applyFont="1" applyFill="1" applyBorder="1" applyAlignment="1">
      <alignment horizontal="left" vertical="center" wrapText="1"/>
    </xf>
    <xf numFmtId="0" fontId="13" fillId="0" borderId="0" xfId="0" applyFont="1" applyFill="1" applyAlignment="1">
      <alignment horizontal="left" vertical="center" wrapText="1"/>
    </xf>
    <xf numFmtId="0" fontId="0" fillId="0" borderId="0" xfId="0" applyAlignment="1">
      <alignment horizontal="right"/>
    </xf>
    <xf numFmtId="0" fontId="13" fillId="0" borderId="0" xfId="0" applyFont="1" applyAlignment="1">
      <alignment vertical="top" wrapText="1"/>
    </xf>
    <xf numFmtId="0" fontId="13" fillId="0" borderId="0" xfId="0" applyFont="1" applyAlignment="1">
      <alignment horizontal="right" vertical="top" wrapText="1"/>
    </xf>
    <xf numFmtId="0" fontId="10" fillId="0" borderId="0" xfId="0" applyFont="1" applyAlignment="1">
      <alignment horizontal="center" vertical="center" wrapText="1"/>
    </xf>
    <xf numFmtId="0" fontId="0" fillId="0" borderId="0" xfId="0" applyAlignment="1">
      <alignment horizontal="center"/>
    </xf>
    <xf numFmtId="0" fontId="15" fillId="0" borderId="2" xfId="0" applyFont="1" applyBorder="1" applyAlignment="1">
      <alignment horizontal="center" wrapText="1"/>
    </xf>
    <xf numFmtId="174" fontId="13" fillId="0" borderId="0" xfId="0" applyNumberFormat="1" applyFont="1" applyFill="1" applyAlignment="1">
      <alignment horizontal="right" vertical="top" wrapText="1"/>
    </xf>
    <xf numFmtId="174" fontId="13" fillId="0" borderId="1" xfId="0" applyNumberFormat="1" applyFont="1" applyFill="1" applyBorder="1" applyAlignment="1">
      <alignment horizontal="right" vertical="top" wrapText="1"/>
    </xf>
    <xf numFmtId="166" fontId="20" fillId="0" borderId="0" xfId="0" applyNumberFormat="1" applyFont="1" applyAlignment="1">
      <alignment horizontal="right" vertical="center" wrapText="1"/>
    </xf>
    <xf numFmtId="0" fontId="0" fillId="0" borderId="0" xfId="0" applyFill="1"/>
    <xf numFmtId="0" fontId="10" fillId="0" borderId="0" xfId="0" applyFont="1" applyFill="1" applyAlignment="1">
      <alignment horizontal="left" wrapText="1"/>
    </xf>
    <xf numFmtId="0" fontId="11" fillId="0" borderId="1" xfId="0" applyFont="1" applyFill="1" applyBorder="1" applyAlignment="1">
      <alignment horizontal="left" vertical="top" wrapText="1"/>
    </xf>
    <xf numFmtId="0" fontId="13" fillId="0" borderId="2" xfId="0" applyFont="1" applyFill="1" applyBorder="1" applyAlignment="1">
      <alignment horizontal="right" vertical="center" wrapText="1"/>
    </xf>
    <xf numFmtId="0" fontId="1" fillId="0" borderId="2" xfId="0" applyFont="1" applyFill="1" applyBorder="1" applyAlignment="1">
      <alignment wrapText="1"/>
    </xf>
    <xf numFmtId="0" fontId="12" fillId="0" borderId="2" xfId="0" applyFont="1" applyFill="1" applyBorder="1" applyAlignment="1">
      <alignment horizontal="left" wrapText="1"/>
    </xf>
    <xf numFmtId="0" fontId="13" fillId="0" borderId="2" xfId="0" applyFont="1" applyFill="1" applyBorder="1" applyAlignment="1">
      <alignment horizontal="center" wrapText="1"/>
    </xf>
    <xf numFmtId="0" fontId="1" fillId="0" borderId="2" xfId="0" applyFont="1" applyFill="1" applyBorder="1" applyAlignment="1">
      <alignment vertical="center" wrapText="1"/>
    </xf>
    <xf numFmtId="0" fontId="10" fillId="0" borderId="2" xfId="0" applyFont="1" applyFill="1" applyBorder="1" applyAlignment="1">
      <alignment horizontal="right" vertical="center" wrapText="1"/>
    </xf>
    <xf numFmtId="0" fontId="13" fillId="0" borderId="2" xfId="0" applyFont="1" applyFill="1" applyBorder="1" applyAlignment="1">
      <alignment horizontal="center" vertical="center" wrapText="1"/>
    </xf>
    <xf numFmtId="0" fontId="13" fillId="0" borderId="1" xfId="0" applyFont="1" applyFill="1" applyBorder="1" applyAlignment="1">
      <alignment horizontal="right" vertical="center" wrapText="1"/>
    </xf>
    <xf numFmtId="0" fontId="13" fillId="0" borderId="3" xfId="0" applyFont="1" applyFill="1" applyBorder="1" applyAlignment="1">
      <alignment horizontal="center" vertical="center" wrapText="1"/>
    </xf>
    <xf numFmtId="165" fontId="13" fillId="0" borderId="0" xfId="0" applyNumberFormat="1" applyFont="1" applyFill="1" applyAlignment="1">
      <alignment wrapText="1"/>
    </xf>
    <xf numFmtId="168" fontId="13" fillId="0" borderId="0" xfId="0" applyNumberFormat="1" applyFont="1" applyFill="1" applyAlignment="1">
      <alignment horizontal="right" vertical="center" wrapText="1"/>
    </xf>
    <xf numFmtId="167" fontId="13" fillId="0" borderId="1" xfId="0" applyNumberFormat="1" applyFont="1" applyFill="1" applyBorder="1" applyAlignment="1">
      <alignment vertical="center" wrapText="1"/>
    </xf>
    <xf numFmtId="166" fontId="13" fillId="0" borderId="0" xfId="0" applyNumberFormat="1" applyFont="1" applyFill="1" applyAlignment="1">
      <alignment horizontal="right" vertical="center" wrapText="1"/>
    </xf>
    <xf numFmtId="0" fontId="10" fillId="0" borderId="0" xfId="0" applyFont="1" applyFill="1" applyAlignment="1">
      <alignment horizontal="left" vertical="center" wrapText="1" indent="1"/>
    </xf>
    <xf numFmtId="167" fontId="10" fillId="0" borderId="2" xfId="0" applyNumberFormat="1" applyFont="1" applyFill="1" applyBorder="1" applyAlignment="1">
      <alignment vertical="center" wrapText="1"/>
    </xf>
    <xf numFmtId="166" fontId="10" fillId="0" borderId="0" xfId="0" applyNumberFormat="1" applyFont="1" applyFill="1" applyAlignment="1">
      <alignment horizontal="right" vertical="center" wrapText="1"/>
    </xf>
    <xf numFmtId="0" fontId="10" fillId="0" borderId="0" xfId="0" applyFont="1" applyFill="1" applyAlignment="1">
      <alignment horizontal="left" vertical="center" wrapText="1"/>
    </xf>
    <xf numFmtId="167" fontId="10" fillId="0" borderId="0" xfId="0" applyNumberFormat="1" applyFont="1" applyFill="1" applyAlignment="1">
      <alignment vertical="center" wrapText="1"/>
    </xf>
    <xf numFmtId="0" fontId="10" fillId="0" borderId="0" xfId="0" applyFont="1" applyFill="1" applyAlignment="1">
      <alignment horizontal="center" vertical="center" wrapText="1"/>
    </xf>
    <xf numFmtId="0" fontId="0" fillId="0" borderId="0" xfId="0" applyFill="1" applyAlignment="1">
      <alignment horizontal="center"/>
    </xf>
    <xf numFmtId="167" fontId="10" fillId="0" borderId="1" xfId="0" applyNumberFormat="1" applyFont="1" applyFill="1" applyBorder="1" applyAlignment="1">
      <alignment vertical="center" wrapText="1"/>
    </xf>
    <xf numFmtId="167" fontId="10" fillId="0" borderId="2" xfId="0" applyNumberFormat="1" applyFont="1" applyFill="1" applyBorder="1" applyAlignment="1">
      <alignment wrapText="1"/>
    </xf>
    <xf numFmtId="165" fontId="10" fillId="0" borderId="2" xfId="0" applyNumberFormat="1" applyFont="1" applyFill="1" applyBorder="1" applyAlignment="1">
      <alignment wrapText="1"/>
    </xf>
    <xf numFmtId="168" fontId="10" fillId="0" borderId="0" xfId="0" applyNumberFormat="1" applyFont="1" applyFill="1" applyAlignment="1">
      <alignment horizontal="right" vertical="center" wrapText="1"/>
    </xf>
    <xf numFmtId="165" fontId="10" fillId="0" borderId="1" xfId="0" applyNumberFormat="1" applyFont="1" applyFill="1" applyBorder="1" applyAlignment="1">
      <alignment wrapText="1"/>
    </xf>
    <xf numFmtId="168" fontId="10" fillId="0" borderId="0" xfId="0" applyNumberFormat="1" applyFont="1" applyFill="1" applyAlignment="1">
      <alignment horizontal="right" wrapText="1"/>
    </xf>
    <xf numFmtId="166" fontId="10" fillId="0" borderId="0" xfId="0" applyNumberFormat="1" applyFont="1" applyFill="1" applyAlignment="1">
      <alignment horizontal="right" wrapText="1"/>
    </xf>
    <xf numFmtId="169" fontId="13" fillId="0" borderId="2" xfId="0" applyNumberFormat="1" applyFont="1" applyFill="1" applyBorder="1" applyAlignment="1">
      <alignment vertical="center" wrapText="1"/>
    </xf>
    <xf numFmtId="167" fontId="13" fillId="0" borderId="0" xfId="0" applyNumberFormat="1" applyFont="1" applyFill="1" applyAlignment="1">
      <alignment wrapText="1"/>
    </xf>
    <xf numFmtId="166" fontId="20" fillId="0" borderId="0" xfId="0" applyNumberFormat="1" applyFont="1" applyFill="1" applyAlignment="1">
      <alignment horizontal="right" wrapText="1"/>
    </xf>
    <xf numFmtId="166" fontId="13" fillId="0" borderId="0" xfId="0" applyNumberFormat="1" applyFont="1" applyFill="1" applyAlignment="1">
      <alignment horizontal="right" wrapText="1"/>
    </xf>
    <xf numFmtId="170" fontId="13" fillId="0" borderId="0" xfId="0" applyNumberFormat="1" applyFont="1" applyFill="1" applyAlignment="1">
      <alignment horizontal="right" vertical="center" wrapText="1"/>
    </xf>
    <xf numFmtId="0" fontId="14" fillId="0" borderId="0" xfId="0" applyFont="1" applyFill="1" applyAlignment="1">
      <alignment horizontal="left" vertical="center" wrapText="1"/>
    </xf>
    <xf numFmtId="171" fontId="13" fillId="0" borderId="0" xfId="0" applyNumberFormat="1" applyFont="1" applyFill="1" applyAlignment="1">
      <alignment vertical="center" wrapText="1"/>
    </xf>
    <xf numFmtId="169" fontId="13" fillId="0" borderId="0" xfId="0" applyNumberFormat="1" applyFont="1" applyFill="1" applyAlignment="1">
      <alignment vertical="center" wrapText="1"/>
    </xf>
    <xf numFmtId="0" fontId="13" fillId="0" borderId="0" xfId="0" applyFont="1" applyFill="1" applyAlignment="1">
      <alignment horizontal="left" wrapText="1"/>
    </xf>
    <xf numFmtId="165" fontId="13" fillId="0" borderId="0" xfId="0" applyNumberFormat="1" applyFont="1" applyFill="1" applyAlignment="1">
      <alignment vertical="center" wrapText="1"/>
    </xf>
    <xf numFmtId="167" fontId="13" fillId="0" borderId="0" xfId="0" applyNumberFormat="1" applyFont="1" applyFill="1" applyAlignment="1">
      <alignment vertical="center" wrapText="1"/>
    </xf>
    <xf numFmtId="170" fontId="13" fillId="0" borderId="0" xfId="0" applyNumberFormat="1" applyFont="1" applyFill="1" applyAlignment="1">
      <alignment horizontal="right" wrapText="1"/>
    </xf>
    <xf numFmtId="0" fontId="13" fillId="0" borderId="1" xfId="0" applyFont="1" applyFill="1" applyBorder="1" applyAlignment="1">
      <alignment horizontal="left" vertical="center" wrapText="1"/>
    </xf>
    <xf numFmtId="170" fontId="13" fillId="0" borderId="1" xfId="0" applyNumberFormat="1" applyFont="1" applyFill="1" applyBorder="1" applyAlignment="1">
      <alignment horizontal="right" vertical="center" wrapText="1"/>
    </xf>
    <xf numFmtId="0" fontId="13" fillId="0" borderId="3" xfId="0" applyFont="1" applyFill="1" applyBorder="1" applyAlignment="1">
      <alignment horizontal="right" wrapText="1"/>
    </xf>
    <xf numFmtId="0" fontId="10" fillId="0" borderId="2" xfId="0" applyFont="1" applyFill="1" applyBorder="1" applyAlignment="1">
      <alignment horizontal="right" wrapText="1"/>
    </xf>
    <xf numFmtId="175" fontId="13" fillId="0" borderId="0" xfId="0" applyNumberFormat="1" applyFont="1" applyFill="1" applyAlignment="1">
      <alignment horizontal="right" wrapText="1"/>
    </xf>
    <xf numFmtId="168" fontId="13" fillId="0" borderId="1" xfId="0" applyNumberFormat="1" applyFont="1" applyFill="1" applyBorder="1" applyAlignment="1">
      <alignment horizontal="right" wrapText="1"/>
    </xf>
    <xf numFmtId="0" fontId="13" fillId="0" borderId="2" xfId="0" applyFont="1" applyFill="1" applyBorder="1" applyAlignment="1">
      <alignment horizontal="right" wrapText="1"/>
    </xf>
    <xf numFmtId="0" fontId="13" fillId="0" borderId="0" xfId="0" applyFont="1" applyFill="1" applyAlignment="1">
      <alignment horizontal="center" wrapText="1"/>
    </xf>
    <xf numFmtId="0" fontId="12" fillId="0" borderId="1" xfId="0" applyFont="1" applyFill="1" applyBorder="1" applyAlignment="1">
      <alignment horizontal="left" wrapText="1"/>
    </xf>
    <xf numFmtId="0" fontId="13" fillId="0" borderId="1" xfId="0" applyFont="1" applyFill="1" applyBorder="1" applyAlignment="1">
      <alignment horizontal="right" wrapText="1"/>
    </xf>
    <xf numFmtId="0" fontId="13" fillId="0" borderId="3" xfId="0" applyFont="1" applyFill="1" applyBorder="1" applyAlignment="1">
      <alignment horizontal="center" wrapText="1"/>
    </xf>
    <xf numFmtId="0" fontId="10" fillId="0" borderId="2" xfId="0" applyFont="1" applyFill="1" applyBorder="1" applyAlignment="1">
      <alignment horizontal="left" wrapText="1"/>
    </xf>
    <xf numFmtId="168" fontId="13" fillId="0" borderId="0" xfId="0" applyNumberFormat="1" applyFont="1" applyFill="1" applyAlignment="1">
      <alignment horizontal="right" wrapText="1"/>
    </xf>
    <xf numFmtId="166" fontId="20" fillId="0" borderId="0" xfId="0" applyNumberFormat="1" applyFont="1" applyFill="1" applyAlignment="1">
      <alignment horizontal="right" vertical="center" wrapText="1"/>
    </xf>
    <xf numFmtId="0" fontId="10" fillId="0" borderId="0" xfId="0" applyFont="1" applyFill="1" applyAlignment="1">
      <alignment wrapText="1"/>
    </xf>
    <xf numFmtId="171" fontId="13" fillId="0" borderId="0" xfId="0" applyNumberFormat="1" applyFont="1" applyFill="1" applyAlignment="1">
      <alignment wrapText="1"/>
    </xf>
    <xf numFmtId="0" fontId="13" fillId="0" borderId="0" xfId="0" applyFont="1" applyFill="1" applyAlignment="1">
      <alignment wrapText="1"/>
    </xf>
    <xf numFmtId="0" fontId="13" fillId="0" borderId="0" xfId="0" applyFont="1" applyFill="1" applyAlignment="1">
      <alignment horizontal="right" wrapText="1"/>
    </xf>
    <xf numFmtId="0" fontId="13" fillId="0" borderId="1" xfId="0" applyFont="1" applyFill="1" applyBorder="1" applyAlignment="1">
      <alignment horizontal="left" wrapText="1"/>
    </xf>
    <xf numFmtId="165" fontId="13" fillId="0" borderId="1" xfId="0" applyNumberFormat="1" applyFont="1" applyFill="1" applyBorder="1" applyAlignment="1">
      <alignment wrapText="1"/>
    </xf>
    <xf numFmtId="166" fontId="13" fillId="0" borderId="1" xfId="0" applyNumberFormat="1" applyFont="1" applyFill="1" applyBorder="1" applyAlignment="1">
      <alignment horizontal="right" wrapText="1"/>
    </xf>
    <xf numFmtId="0" fontId="13" fillId="0" borderId="1" xfId="0" applyFont="1" applyFill="1" applyBorder="1" applyAlignment="1">
      <alignment wrapText="1"/>
    </xf>
    <xf numFmtId="0" fontId="0" fillId="0" borderId="0" xfId="0" applyFill="1" applyAlignment="1"/>
    <xf numFmtId="0" fontId="17" fillId="0" borderId="0" xfId="0" applyFont="1" applyFill="1" applyAlignment="1">
      <alignment wrapText="1"/>
    </xf>
    <xf numFmtId="0" fontId="17" fillId="0" borderId="0" xfId="0" applyFont="1" applyFill="1" applyAlignment="1">
      <alignment vertical="center" wrapText="1"/>
    </xf>
    <xf numFmtId="0" fontId="18" fillId="0" borderId="0" xfId="0" applyFont="1" applyFill="1" applyAlignment="1">
      <alignment horizontal="left" vertical="center" wrapText="1"/>
    </xf>
    <xf numFmtId="0" fontId="17" fillId="0" borderId="1" xfId="0" applyFont="1" applyFill="1" applyBorder="1" applyAlignment="1">
      <alignment wrapText="1"/>
    </xf>
    <xf numFmtId="0" fontId="13" fillId="0" borderId="2" xfId="0" applyFont="1" applyFill="1" applyBorder="1" applyAlignment="1">
      <alignment horizontal="left" wrapText="1"/>
    </xf>
    <xf numFmtId="0" fontId="13" fillId="0" borderId="0" xfId="0" applyFont="1" applyFill="1" applyAlignment="1">
      <alignment horizontal="left" wrapText="1" indent="1"/>
    </xf>
    <xf numFmtId="167" fontId="13" fillId="0" borderId="1" xfId="0" applyNumberFormat="1" applyFont="1" applyFill="1" applyBorder="1" applyAlignment="1">
      <alignment wrapText="1"/>
    </xf>
    <xf numFmtId="0" fontId="10" fillId="0" borderId="0" xfId="0" applyFont="1" applyFill="1" applyAlignment="1">
      <alignment horizontal="left" wrapText="1" indent="1"/>
    </xf>
    <xf numFmtId="0" fontId="10" fillId="0" borderId="0" xfId="0" applyFont="1" applyFill="1" applyAlignment="1">
      <alignment horizontal="left" wrapText="1" indent="3"/>
    </xf>
    <xf numFmtId="0" fontId="10" fillId="0" borderId="1" xfId="0" applyFont="1" applyFill="1" applyBorder="1" applyAlignment="1">
      <alignment horizontal="left" wrapText="1"/>
    </xf>
    <xf numFmtId="0" fontId="13" fillId="0" borderId="0" xfId="0" applyFont="1" applyAlignment="1">
      <alignment horizontal="left" wrapText="1"/>
    </xf>
    <xf numFmtId="0" fontId="1" fillId="0" borderId="0" xfId="0" applyFont="1" applyAlignment="1">
      <alignment horizontal="right" wrapText="1"/>
    </xf>
    <xf numFmtId="0" fontId="0" fillId="0" borderId="0" xfId="0"/>
    <xf numFmtId="0" fontId="5" fillId="0" borderId="0" xfId="0" applyFont="1" applyAlignment="1">
      <alignment horizontal="center" vertical="top" wrapText="1"/>
    </xf>
    <xf numFmtId="0" fontId="6" fillId="0" borderId="0" xfId="0" applyFont="1" applyAlignment="1">
      <alignment horizontal="center" vertical="top" wrapText="1"/>
    </xf>
    <xf numFmtId="0" fontId="12" fillId="0" borderId="2" xfId="0" applyFont="1" applyFill="1" applyBorder="1" applyAlignment="1">
      <alignment horizontal="left" wrapText="1"/>
    </xf>
    <xf numFmtId="0" fontId="0" fillId="0" borderId="0" xfId="0" applyFill="1"/>
    <xf numFmtId="0" fontId="1" fillId="0" borderId="0" xfId="0" applyFont="1" applyFill="1" applyAlignment="1">
      <alignment horizontal="right" wrapText="1"/>
    </xf>
    <xf numFmtId="0" fontId="13" fillId="0" borderId="3" xfId="0" applyFont="1" applyFill="1" applyBorder="1" applyAlignment="1">
      <alignment horizontal="center" vertical="center" wrapText="1"/>
    </xf>
    <xf numFmtId="0" fontId="12" fillId="0" borderId="0" xfId="0" applyFont="1" applyFill="1" applyAlignment="1">
      <alignment horizontal="left" vertical="center" wrapText="1"/>
    </xf>
    <xf numFmtId="0" fontId="0" fillId="0" borderId="0" xfId="0" applyFill="1" applyAlignment="1">
      <alignment horizontal="left"/>
    </xf>
    <xf numFmtId="0" fontId="22" fillId="0" borderId="0" xfId="0" applyFont="1" applyFill="1" applyAlignment="1">
      <alignment horizontal="left" vertical="center" wrapText="1"/>
    </xf>
    <xf numFmtId="0" fontId="12" fillId="0" borderId="2" xfId="0" applyFont="1" applyFill="1" applyBorder="1" applyAlignment="1">
      <alignment horizontal="left" vertical="center" wrapText="1"/>
    </xf>
    <xf numFmtId="0" fontId="12" fillId="0" borderId="0" xfId="0" applyFont="1" applyAlignment="1">
      <alignment horizontal="left" wrapText="1"/>
    </xf>
    <xf numFmtId="0" fontId="13" fillId="0" borderId="1" xfId="0" applyFont="1" applyBorder="1" applyAlignment="1">
      <alignment horizontal="center" vertical="center" wrapText="1"/>
    </xf>
    <xf numFmtId="0" fontId="0" fillId="0" borderId="0" xfId="0" applyAlignment="1">
      <alignment horizontal="center"/>
    </xf>
    <xf numFmtId="0" fontId="12" fillId="0" borderId="2" xfId="0" applyFont="1" applyBorder="1" applyAlignment="1">
      <alignment vertical="center" wrapText="1"/>
    </xf>
    <xf numFmtId="0" fontId="13" fillId="0" borderId="2" xfId="0" applyFont="1" applyBorder="1" applyAlignment="1">
      <alignment horizontal="right" vertical="top" wrapText="1"/>
    </xf>
    <xf numFmtId="172" fontId="13" fillId="0" borderId="1" xfId="0" applyNumberFormat="1" applyFont="1" applyBorder="1" applyAlignment="1">
      <alignment horizontal="center" vertical="top" wrapText="1"/>
    </xf>
    <xf numFmtId="0" fontId="13" fillId="0" borderId="1" xfId="0" applyFont="1" applyBorder="1" applyAlignment="1">
      <alignment horizontal="center" vertical="top" wrapText="1"/>
    </xf>
    <xf numFmtId="0" fontId="12" fillId="0" borderId="0" xfId="0" applyFont="1" applyAlignment="1">
      <alignment vertical="top" wrapText="1"/>
    </xf>
    <xf numFmtId="0" fontId="0" fillId="0" borderId="0" xfId="0" applyAlignment="1"/>
    <xf numFmtId="0" fontId="13" fillId="0" borderId="1" xfId="0" applyFont="1" applyBorder="1" applyAlignment="1">
      <alignment horizontal="center" wrapText="1"/>
    </xf>
    <xf numFmtId="0" fontId="13" fillId="0" borderId="2" xfId="0" applyFont="1" applyBorder="1" applyAlignment="1">
      <alignment horizontal="center" wrapText="1"/>
    </xf>
    <xf numFmtId="0" fontId="12" fillId="0" borderId="2" xfId="0" applyFont="1" applyBorder="1" applyAlignment="1">
      <alignment wrapText="1"/>
    </xf>
    <xf numFmtId="0" fontId="12" fillId="0" borderId="2" xfId="0" applyFont="1" applyBorder="1" applyAlignment="1">
      <alignment horizontal="left" vertical="top" wrapText="1"/>
    </xf>
    <xf numFmtId="0" fontId="12" fillId="0" borderId="0" xfId="0" applyFont="1" applyAlignment="1">
      <alignment horizontal="left" vertical="top" wrapText="1"/>
    </xf>
    <xf numFmtId="0" fontId="0" fillId="0" borderId="0" xfId="0" applyAlignment="1">
      <alignment horizontal="left"/>
    </xf>
    <xf numFmtId="0" fontId="13" fillId="0" borderId="3" xfId="0" applyFont="1" applyBorder="1" applyAlignment="1">
      <alignment horizontal="center" wrapText="1"/>
    </xf>
    <xf numFmtId="0" fontId="13" fillId="0" borderId="3" xfId="0" applyFont="1" applyBorder="1" applyAlignment="1">
      <alignment horizontal="right" wrapText="1"/>
    </xf>
    <xf numFmtId="0" fontId="13" fillId="0" borderId="3" xfId="0" applyFont="1" applyBorder="1" applyAlignment="1">
      <alignment horizontal="left" wrapText="1"/>
    </xf>
    <xf numFmtId="0" fontId="15" fillId="0" borderId="2" xfId="0" applyFont="1" applyBorder="1" applyAlignment="1">
      <alignment horizontal="left" wrapText="1"/>
    </xf>
    <xf numFmtId="0" fontId="12" fillId="0" borderId="3" xfId="0" applyFont="1" applyBorder="1" applyAlignment="1">
      <alignment horizontal="left" wrapText="1"/>
    </xf>
    <xf numFmtId="172" fontId="13" fillId="0" borderId="1" xfId="0" applyNumberFormat="1" applyFont="1" applyBorder="1" applyAlignment="1">
      <alignment horizontal="center" wrapText="1"/>
    </xf>
    <xf numFmtId="0" fontId="12" fillId="0" borderId="0" xfId="0" applyFont="1" applyAlignment="1">
      <alignment wrapText="1"/>
    </xf>
    <xf numFmtId="0" fontId="12" fillId="0" borderId="0" xfId="0" applyFont="1" applyFill="1" applyAlignment="1">
      <alignment wrapText="1"/>
    </xf>
    <xf numFmtId="0" fontId="0" fillId="0" borderId="0" xfId="0" applyFill="1" applyAlignment="1"/>
    <xf numFmtId="0" fontId="13" fillId="0" borderId="1" xfId="0" applyFont="1" applyFill="1" applyBorder="1" applyAlignment="1">
      <alignment horizontal="center" wrapText="1"/>
    </xf>
    <xf numFmtId="0" fontId="0" fillId="0" borderId="0" xfId="0" applyFill="1" applyAlignment="1">
      <alignment horizontal="center"/>
    </xf>
    <xf numFmtId="0" fontId="13" fillId="0" borderId="2" xfId="0" applyFont="1" applyFill="1" applyBorder="1" applyAlignment="1">
      <alignment horizontal="center" wrapText="1"/>
    </xf>
    <xf numFmtId="0" fontId="22" fillId="0" borderId="0" xfId="0" applyFont="1" applyFill="1" applyAlignment="1">
      <alignment wrapText="1"/>
    </xf>
    <xf numFmtId="0" fontId="12" fillId="0" borderId="2" xfId="0" applyFont="1" applyFill="1" applyBorder="1" applyAlignment="1">
      <alignment wrapText="1"/>
    </xf>
    <xf numFmtId="0" fontId="11" fillId="0" borderId="1" xfId="0" applyFont="1" applyBorder="1" applyAlignment="1">
      <alignment horizontal="left" vertical="top" wrapText="1"/>
    </xf>
    <xf numFmtId="0" fontId="12" fillId="0" borderId="2" xfId="0" applyFont="1" applyBorder="1" applyAlignment="1">
      <alignment horizontal="left" wrapText="1"/>
    </xf>
    <xf numFmtId="0" fontId="11" fillId="0" borderId="1" xfId="0" applyFont="1" applyFill="1" applyBorder="1" applyAlignment="1">
      <alignment horizontal="left" vertical="top" wrapText="1"/>
    </xf>
    <xf numFmtId="0" fontId="10" fillId="0" borderId="0" xfId="0" applyFont="1" applyFill="1" applyAlignment="1">
      <alignment horizontal="left" wrapText="1"/>
    </xf>
    <xf numFmtId="0" fontId="13" fillId="0" borderId="2" xfId="0" applyFont="1" applyBorder="1" applyAlignment="1">
      <alignment horizontal="right" wrapText="1"/>
    </xf>
    <xf numFmtId="0" fontId="13" fillId="0" borderId="1" xfId="0" applyFont="1" applyBorder="1" applyAlignment="1">
      <alignment horizontal="right" wrapText="1"/>
    </xf>
    <xf numFmtId="176" fontId="13" fillId="0" borderId="1" xfId="0" applyNumberFormat="1" applyFont="1" applyBorder="1" applyAlignment="1">
      <alignment horizontal="center" wrapText="1"/>
    </xf>
    <xf numFmtId="0" fontId="13" fillId="0" borderId="0" xfId="0" applyFont="1" applyAlignment="1">
      <alignment horizontal="right" wrapText="1"/>
    </xf>
    <xf numFmtId="0" fontId="10" fillId="0" borderId="0" xfId="0" applyFont="1" applyAlignment="1">
      <alignment horizontal="left" vertical="top" wrapText="1"/>
    </xf>
    <xf numFmtId="176" fontId="13" fillId="0" borderId="0" xfId="0" applyNumberFormat="1" applyFont="1" applyAlignment="1">
      <alignment horizontal="right" wrapText="1"/>
    </xf>
    <xf numFmtId="0" fontId="12" fillId="0" borderId="1" xfId="0" applyFont="1" applyBorder="1" applyAlignment="1">
      <alignment horizontal="left" wrapText="1"/>
    </xf>
    <xf numFmtId="0" fontId="13" fillId="0" borderId="0" xfId="0" applyFont="1" applyAlignment="1">
      <alignment wrapText="1"/>
    </xf>
    <xf numFmtId="0" fontId="13" fillId="0" borderId="0" xfId="0" applyFont="1" applyAlignment="1">
      <alignment horizontal="left" wrapText="1"/>
    </xf>
    <xf numFmtId="0" fontId="13" fillId="0" borderId="0" xfId="0" applyFont="1" applyAlignment="1">
      <alignment horizontal="left" vertical="top" wrapText="1"/>
    </xf>
    <xf numFmtId="0" fontId="14" fillId="0" borderId="0" xfId="0" applyFont="1" applyAlignment="1">
      <alignment horizontal="left" wrapText="1"/>
    </xf>
    <xf numFmtId="0" fontId="1" fillId="0" borderId="2" xfId="0" applyFont="1" applyBorder="1" applyAlignment="1">
      <alignment wrapText="1"/>
    </xf>
    <xf numFmtId="172" fontId="13" fillId="0" borderId="3" xfId="0" applyNumberFormat="1" applyFont="1" applyBorder="1" applyAlignment="1">
      <alignment horizontal="center" wrapText="1"/>
    </xf>
    <xf numFmtId="0" fontId="12" fillId="0" borderId="2" xfId="0" applyFont="1" applyBorder="1" applyAlignment="1">
      <alignment horizontal="right" wrapText="1"/>
    </xf>
    <xf numFmtId="0" fontId="10" fillId="0" borderId="2" xfId="0" applyFont="1" applyBorder="1" applyAlignment="1">
      <alignment horizontal="left" wrapText="1"/>
    </xf>
    <xf numFmtId="166" fontId="24" fillId="0" borderId="0" xfId="0" applyNumberFormat="1" applyFont="1" applyAlignment="1">
      <alignment horizontal="right" wrapText="1"/>
    </xf>
  </cellXfs>
  <cellStyles count="6">
    <cellStyle name="Heading 1" xfId="3" xr:uid="{00000000-0005-0000-0000-000003000000}"/>
    <cellStyle name="Heading 2" xfId="4" xr:uid="{00000000-0005-0000-0000-000004000000}"/>
    <cellStyle name="Heading 3" xfId="5" xr:uid="{00000000-0005-0000-0000-000005000000}"/>
    <cellStyle name="Normal" xfId="0" builtinId="0"/>
    <cellStyle name="Normal 2" xfId="2" xr:uid="{00000000-0005-0000-0000-000002000000}"/>
    <cellStyle name="Table (Normal)" xfId="1" xr:uid="{00000000-0005-0000-0000-000001000000}"/>
  </cellStyles>
  <dxfs count="2">
    <dxf>
      <fill>
        <patternFill patternType="solid">
          <bgColor rgb="FFCCEEFF"/>
        </patternFill>
      </fill>
    </dxf>
    <dxf>
      <fill>
        <patternFill patternType="solid">
          <bgColor rgb="FFFFFFFF"/>
        </patternFill>
      </fill>
    </dxf>
  </dxfs>
  <tableStyles count="1" defaultTableStyle="TableStyleMedium2" defaultPivotStyle="PivotStyleLight16">
    <tableStyle name="tableStyle1" pivot="0" count="2" xr9:uid="{00000000-0011-0000-FFFF-FFFF00000000}">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-3025836</xdr:colOff>
      <xdr:row>1</xdr:row>
      <xdr:rowOff>-878438</xdr:rowOff>
    </xdr:from>
    <xdr:ext cx="2975836" cy="828438"/>
    <xdr:pic>
      <xdr:nvPicPr>
        <xdr:cNvPr id="2" name="image.png" descr="image.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2975836" cy="828438"/>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21</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21</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21</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21</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21</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15</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17</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11</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15</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19.xml><?xml version="1.0" encoding="utf-8"?>
<xdr:wsDr xmlns:xdr="http://schemas.openxmlformats.org/drawingml/2006/spreadsheetDrawing" xmlns:a="http://schemas.openxmlformats.org/drawingml/2006/main">
  <xdr:oneCellAnchor>
    <xdr:from>
      <xdr:col>11</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3</xdr:col>
      <xdr:colOff>-1968488</xdr:colOff>
      <xdr:row>3</xdr:row>
      <xdr:rowOff>-595025</xdr:rowOff>
    </xdr:from>
    <xdr:ext cx="1918488" cy="545025"/>
    <xdr:pic>
      <xdr:nvPicPr>
        <xdr:cNvPr id="2" name="BNY Mellon.png" descr="BNY Mellon.pn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20.xml><?xml version="1.0" encoding="utf-8"?>
<xdr:wsDr xmlns:xdr="http://schemas.openxmlformats.org/drawingml/2006/spreadsheetDrawing" xmlns:a="http://schemas.openxmlformats.org/drawingml/2006/main">
  <xdr:oneCellAnchor>
    <xdr:from>
      <xdr:col>15</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21</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21</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11</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21</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16</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11</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21</xdr:col>
      <xdr:colOff>-1968488</xdr:colOff>
      <xdr:row>2</xdr:row>
      <xdr:rowOff>-595025</xdr:rowOff>
    </xdr:from>
    <xdr:ext cx="1918488" cy="545025"/>
    <xdr:pic>
      <xdr:nvPicPr>
        <xdr:cNvPr id="2" name="BNY Mellon.png" descr="BNY Mellon.pn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1918488" cy="545025"/>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10:C10" headerRowCount="0" totalsRowShown="0">
  <tableColumns count="2">
    <tableColumn id="1" xr3:uid="{00000000-0010-0000-0000-000001000000}" name="Column1"/>
    <tableColumn id="2" xr3:uid="{00000000-0010-0000-0000-000002000000}" name="Column2"/>
  </tableColumns>
  <tableStyleInfo name="tableStyle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108"/>
  <sheetViews>
    <sheetView tabSelected="1" showRuler="0" zoomScaleNormal="100" workbookViewId="0">
      <selection sqref="A1:B1"/>
    </sheetView>
  </sheetViews>
  <sheetFormatPr defaultColWidth="13.1796875" defaultRowHeight="12.5" x14ac:dyDescent="0.25"/>
  <cols>
    <col min="1" max="1" width="108.81640625" customWidth="1"/>
    <col min="2" max="2" width="40.81640625" customWidth="1"/>
  </cols>
  <sheetData>
    <row r="1" spans="1:2" ht="93.25" customHeight="1" x14ac:dyDescent="0.3">
      <c r="A1" s="240"/>
      <c r="B1" s="241"/>
    </row>
    <row r="2" spans="1:2" ht="16.75" customHeight="1" x14ac:dyDescent="0.25"/>
    <row r="3" spans="1:2" ht="16.75" customHeight="1" x14ac:dyDescent="0.25"/>
    <row r="4" spans="1:2" ht="16.75" customHeight="1" x14ac:dyDescent="0.25"/>
    <row r="5" spans="1:2" ht="16.75" customHeight="1" x14ac:dyDescent="0.25"/>
    <row r="6" spans="1:2" ht="16.75" customHeight="1" x14ac:dyDescent="0.25"/>
    <row r="7" spans="1:2" ht="16.75" customHeight="1" x14ac:dyDescent="0.25"/>
    <row r="8" spans="1:2" ht="16.75" customHeight="1" x14ac:dyDescent="0.25"/>
    <row r="9" spans="1:2" ht="16.75" customHeight="1" x14ac:dyDescent="0.25"/>
    <row r="10" spans="1:2" ht="30.75" customHeight="1" x14ac:dyDescent="0.25">
      <c r="A10" s="242" t="s">
        <v>0</v>
      </c>
      <c r="B10" s="241"/>
    </row>
    <row r="11" spans="1:2" ht="16.75" customHeight="1" x14ac:dyDescent="0.25"/>
    <row r="12" spans="1:2" ht="27.65" customHeight="1" x14ac:dyDescent="0.25">
      <c r="A12" s="243" t="s">
        <v>1</v>
      </c>
      <c r="B12" s="241"/>
    </row>
    <row r="13" spans="1:2" ht="16.75" customHeight="1" x14ac:dyDescent="0.25"/>
    <row r="14" spans="1:2" ht="27.65" customHeight="1" x14ac:dyDescent="0.25">
      <c r="A14" s="243" t="s">
        <v>2</v>
      </c>
      <c r="B14" s="241"/>
    </row>
    <row r="15" spans="1:2" ht="16.75" customHeight="1" x14ac:dyDescent="0.25"/>
    <row r="16" spans="1:2" ht="16.75" customHeight="1" x14ac:dyDescent="0.25"/>
    <row r="17" spans="25:25" ht="16.75" customHeight="1" x14ac:dyDescent="0.25"/>
    <row r="18" spans="25:25" ht="16.75" customHeight="1" x14ac:dyDescent="0.25"/>
    <row r="19" spans="25:25" ht="16.75" customHeight="1" x14ac:dyDescent="0.25"/>
    <row r="20" spans="25:25" ht="16.75" customHeight="1" x14ac:dyDescent="0.25"/>
    <row r="21" spans="25:25" ht="16.75" customHeight="1" x14ac:dyDescent="0.25"/>
    <row r="22" spans="25:25" ht="16.75" customHeight="1" x14ac:dyDescent="0.25"/>
    <row r="23" spans="25:25" ht="16.75" customHeight="1" x14ac:dyDescent="0.25"/>
    <row r="24" spans="25:25" ht="16.75" customHeight="1" x14ac:dyDescent="0.25"/>
    <row r="25" spans="25:25" ht="16.75" customHeight="1" x14ac:dyDescent="0.25"/>
    <row r="26" spans="25:25" ht="16.75" customHeight="1" x14ac:dyDescent="0.25"/>
    <row r="27" spans="25:25" ht="16.75" customHeight="1" x14ac:dyDescent="0.25"/>
    <row r="28" spans="25:25" ht="16.75" customHeight="1" x14ac:dyDescent="0.25"/>
    <row r="29" spans="25:25" ht="16.75" customHeight="1" x14ac:dyDescent="0.25"/>
    <row r="30" spans="25:25" ht="16.75" customHeight="1" x14ac:dyDescent="0.25">
      <c r="Y30" s="164"/>
    </row>
    <row r="31" spans="25:25" ht="16.75" customHeight="1" x14ac:dyDescent="0.25"/>
    <row r="32" spans="25:25"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row r="99" ht="16.75" customHeight="1" x14ac:dyDescent="0.25"/>
    <row r="100" ht="16.75" customHeight="1" x14ac:dyDescent="0.25"/>
    <row r="101" ht="16.75" customHeight="1" x14ac:dyDescent="0.25"/>
    <row r="102" ht="16.75" customHeight="1" x14ac:dyDescent="0.25"/>
    <row r="103" ht="16.75" customHeight="1" x14ac:dyDescent="0.25"/>
    <row r="104" ht="16.75" customHeight="1" x14ac:dyDescent="0.25"/>
    <row r="105" ht="16.75" customHeight="1" x14ac:dyDescent="0.25"/>
    <row r="106" ht="16.75" customHeight="1" x14ac:dyDescent="0.25"/>
    <row r="107" ht="16.75" customHeight="1" x14ac:dyDescent="0.25"/>
    <row r="108" ht="16.75" customHeight="1" x14ac:dyDescent="0.25"/>
  </sheetData>
  <mergeCells count="4">
    <mergeCell ref="A1:B1"/>
    <mergeCell ref="A10:B10"/>
    <mergeCell ref="A12:B12"/>
    <mergeCell ref="A14:B14"/>
  </mergeCells>
  <pageMargins left="0.75" right="0.75" top="1" bottom="1" header="0.5" footer="0.5"/>
  <pageSetup scale="82"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Y30"/>
  <sheetViews>
    <sheetView showRuler="0" zoomScaleNormal="100" workbookViewId="0"/>
  </sheetViews>
  <sheetFormatPr defaultColWidth="13.1796875" defaultRowHeight="12.5" x14ac:dyDescent="0.25"/>
  <cols>
    <col min="1" max="1" width="52.54296875" style="164" customWidth="1"/>
    <col min="2" max="2" width="0" style="164" hidden="1" customWidth="1"/>
    <col min="3" max="3" width="8.54296875" style="164" customWidth="1"/>
    <col min="4" max="4" width="0" style="164" hidden="1" customWidth="1"/>
    <col min="5" max="5" width="8.54296875" style="164" customWidth="1"/>
    <col min="6" max="6" width="0" style="164" hidden="1" customWidth="1"/>
    <col min="7" max="7" width="8.54296875" style="164" customWidth="1"/>
    <col min="8" max="8" width="0" style="164" hidden="1" customWidth="1"/>
    <col min="9" max="9" width="8.54296875" style="164" customWidth="1"/>
    <col min="10" max="10" width="0" style="164" hidden="1" customWidth="1"/>
    <col min="11" max="11" width="8.54296875" style="164" customWidth="1"/>
    <col min="12" max="12" width="0" style="164" hidden="1" customWidth="1"/>
    <col min="13" max="13" width="7.54296875" style="164" customWidth="1"/>
    <col min="14" max="14" width="0" style="164" hidden="1" customWidth="1"/>
    <col min="15" max="15" width="7.54296875" style="164" customWidth="1"/>
    <col min="16" max="16" width="0" style="164" hidden="1" customWidth="1"/>
    <col min="17" max="17" width="8.54296875" style="164" customWidth="1"/>
    <col min="18" max="18" width="0" style="164" hidden="1" customWidth="1"/>
    <col min="19" max="19" width="8.54296875" style="164" customWidth="1"/>
    <col min="20" max="20" width="0" style="164" hidden="1" customWidth="1"/>
    <col min="21" max="21" width="7.81640625" style="164" customWidth="1"/>
    <col min="22" max="22" width="13.1796875" style="164"/>
  </cols>
  <sheetData>
    <row r="1" spans="1:21" ht="13.4" customHeight="1" x14ac:dyDescent="0.25">
      <c r="A1" s="165" t="s">
        <v>24</v>
      </c>
      <c r="I1" s="246"/>
      <c r="J1" s="245"/>
      <c r="K1" s="245"/>
      <c r="L1" s="245"/>
      <c r="M1" s="245"/>
      <c r="N1" s="245"/>
      <c r="O1" s="245"/>
      <c r="P1" s="245"/>
      <c r="Q1" s="245"/>
      <c r="R1" s="245"/>
      <c r="S1" s="245"/>
      <c r="T1" s="245"/>
      <c r="U1" s="245"/>
    </row>
    <row r="2" spans="1:21" ht="35.9" customHeight="1" x14ac:dyDescent="0.25">
      <c r="A2" s="166" t="s">
        <v>202</v>
      </c>
      <c r="I2" s="245"/>
      <c r="J2" s="245"/>
      <c r="K2" s="245"/>
      <c r="L2" s="245"/>
      <c r="M2" s="245"/>
      <c r="N2" s="245"/>
      <c r="O2" s="245"/>
      <c r="P2" s="245"/>
      <c r="Q2" s="245"/>
      <c r="R2" s="245"/>
      <c r="S2" s="245"/>
      <c r="T2" s="245"/>
      <c r="U2" s="245"/>
    </row>
    <row r="3" spans="1:21" ht="13.4" customHeight="1" x14ac:dyDescent="0.3">
      <c r="A3" s="169"/>
      <c r="B3" s="212"/>
      <c r="C3" s="212"/>
      <c r="D3" s="212"/>
      <c r="E3" s="212"/>
      <c r="F3" s="170"/>
      <c r="G3" s="170"/>
      <c r="H3" s="170"/>
      <c r="I3" s="170"/>
      <c r="J3" s="170"/>
      <c r="K3" s="170"/>
      <c r="L3" s="170"/>
      <c r="M3" s="278"/>
      <c r="N3" s="278"/>
      <c r="O3" s="278"/>
      <c r="P3" s="168"/>
      <c r="Q3" s="168"/>
      <c r="R3" s="168"/>
      <c r="S3" s="168"/>
      <c r="T3" s="168"/>
      <c r="U3" s="168"/>
    </row>
    <row r="4" spans="1:21" ht="13.4" customHeight="1" x14ac:dyDescent="0.25">
      <c r="M4" s="276" t="s">
        <v>27</v>
      </c>
      <c r="N4" s="277"/>
      <c r="O4" s="277"/>
      <c r="U4" s="213" t="s">
        <v>28</v>
      </c>
    </row>
    <row r="5" spans="1:21" ht="13.4" customHeight="1" x14ac:dyDescent="0.25">
      <c r="A5" s="214" t="s">
        <v>216</v>
      </c>
      <c r="C5" s="215" t="s">
        <v>29</v>
      </c>
      <c r="E5" s="215" t="s">
        <v>30</v>
      </c>
      <c r="G5" s="215" t="s">
        <v>31</v>
      </c>
      <c r="I5" s="215" t="s">
        <v>32</v>
      </c>
      <c r="K5" s="215" t="s">
        <v>33</v>
      </c>
      <c r="M5" s="216" t="s">
        <v>30</v>
      </c>
      <c r="N5" s="170"/>
      <c r="O5" s="216" t="s">
        <v>33</v>
      </c>
      <c r="Q5" s="215" t="s">
        <v>34</v>
      </c>
      <c r="S5" s="215" t="s">
        <v>35</v>
      </c>
      <c r="U5" s="215" t="s">
        <v>35</v>
      </c>
    </row>
    <row r="6" spans="1:21" ht="13.4" customHeight="1" x14ac:dyDescent="0.25">
      <c r="A6" s="217" t="s">
        <v>217</v>
      </c>
      <c r="C6" s="212"/>
      <c r="E6" s="212"/>
      <c r="G6" s="212"/>
      <c r="I6" s="212"/>
      <c r="K6" s="212"/>
      <c r="M6" s="212"/>
      <c r="O6" s="212"/>
      <c r="Q6" s="212"/>
      <c r="S6" s="212"/>
      <c r="U6" s="212"/>
    </row>
    <row r="7" spans="1:21" ht="13.4" customHeight="1" x14ac:dyDescent="0.25">
      <c r="A7" s="202" t="s">
        <v>218</v>
      </c>
      <c r="C7" s="176">
        <v>11386</v>
      </c>
      <c r="E7" s="176">
        <v>10150</v>
      </c>
      <c r="G7" s="176">
        <v>9764</v>
      </c>
      <c r="I7" s="176">
        <v>8389</v>
      </c>
      <c r="K7" s="176">
        <v>8485</v>
      </c>
      <c r="M7" s="218">
        <f>(C7-E7)/E7</f>
        <v>0.12177339901477832</v>
      </c>
      <c r="O7" s="218">
        <f>(C7-K7)/K7</f>
        <v>0.34189746611667649</v>
      </c>
      <c r="Q7" s="176">
        <v>10772</v>
      </c>
      <c r="S7" s="176">
        <v>8430</v>
      </c>
      <c r="U7" s="218">
        <f>(Q7-S7)/S7</f>
        <v>0.27781731909845792</v>
      </c>
    </row>
    <row r="8" spans="1:21" ht="13.4" customHeight="1" x14ac:dyDescent="0.25">
      <c r="A8" s="202" t="s">
        <v>219</v>
      </c>
      <c r="C8" s="176">
        <v>219797</v>
      </c>
      <c r="E8" s="176">
        <v>220889</v>
      </c>
      <c r="G8" s="176">
        <v>229511</v>
      </c>
      <c r="I8" s="176">
        <v>226930</v>
      </c>
      <c r="K8" s="176">
        <v>231152</v>
      </c>
      <c r="M8" s="219">
        <v>0</v>
      </c>
      <c r="O8" s="197">
        <f>(C8-K8)/K8</f>
        <v>-4.9123520454073512E-2</v>
      </c>
      <c r="Q8" s="176">
        <v>220340</v>
      </c>
      <c r="S8" s="176">
        <v>229620</v>
      </c>
      <c r="U8" s="197">
        <f>(Q8-S8)/S8</f>
        <v>-4.0414598031530358E-2</v>
      </c>
    </row>
    <row r="9" spans="1:21" ht="13.4" customHeight="1" x14ac:dyDescent="0.25">
      <c r="A9" s="202" t="s">
        <v>220</v>
      </c>
      <c r="C9" s="176">
        <v>191191</v>
      </c>
      <c r="E9" s="176">
        <v>192156</v>
      </c>
      <c r="G9" s="176">
        <v>200272</v>
      </c>
      <c r="I9" s="176">
        <v>198680</v>
      </c>
      <c r="K9" s="176">
        <v>203147</v>
      </c>
      <c r="M9" s="197">
        <f>(C9-E9)/E9</f>
        <v>-5.0219613230916551E-3</v>
      </c>
      <c r="O9" s="197">
        <f>(C9-K9)/K9</f>
        <v>-5.8853933358602388E-2</v>
      </c>
      <c r="Q9" s="176">
        <v>191671</v>
      </c>
      <c r="S9" s="176">
        <v>201505</v>
      </c>
      <c r="U9" s="197">
        <f>(Q9-S9)/S9</f>
        <v>-4.8802759236743508E-2</v>
      </c>
    </row>
    <row r="10" spans="1:21" ht="13.4" customHeight="1" x14ac:dyDescent="0.25"/>
    <row r="11" spans="1:21" ht="13.4" customHeight="1" x14ac:dyDescent="0.25">
      <c r="A11" s="220" t="s">
        <v>221</v>
      </c>
    </row>
    <row r="12" spans="1:21" ht="13.4" customHeight="1" x14ac:dyDescent="0.25">
      <c r="A12" s="202" t="s">
        <v>222</v>
      </c>
      <c r="C12" s="221">
        <v>31</v>
      </c>
      <c r="E12" s="221">
        <v>33.700000000000003</v>
      </c>
      <c r="G12" s="221">
        <v>34.6</v>
      </c>
      <c r="I12" s="221">
        <v>33.799999999999997</v>
      </c>
      <c r="K12" s="221">
        <v>33.700000000000003</v>
      </c>
      <c r="M12" s="197">
        <f>(C12-E12)/E12</f>
        <v>-8.0118694362017878E-2</v>
      </c>
      <c r="O12" s="197">
        <f>(C12-K12)/K12</f>
        <v>-8.0118694362017878E-2</v>
      </c>
      <c r="Q12" s="222"/>
      <c r="S12" s="222"/>
      <c r="U12" s="223"/>
    </row>
    <row r="13" spans="1:21" ht="13.4" customHeight="1" x14ac:dyDescent="0.25">
      <c r="A13" s="224" t="s">
        <v>223</v>
      </c>
      <c r="C13" s="225">
        <v>441</v>
      </c>
      <c r="E13" s="225">
        <v>449</v>
      </c>
      <c r="G13" s="225">
        <v>447</v>
      </c>
      <c r="I13" s="225">
        <v>443</v>
      </c>
      <c r="K13" s="225">
        <v>456</v>
      </c>
      <c r="M13" s="226">
        <f>(C13-E13)/E13</f>
        <v>-1.7817371937639197E-2</v>
      </c>
      <c r="O13" s="226">
        <f>(C13-K13)/K13</f>
        <v>-3.2894736842105261E-2</v>
      </c>
      <c r="Q13" s="227"/>
      <c r="S13" s="227"/>
      <c r="U13" s="215"/>
    </row>
    <row r="14" spans="1:21" ht="13.4" customHeight="1" x14ac:dyDescent="0.25">
      <c r="A14" s="280" t="s">
        <v>224</v>
      </c>
      <c r="B14" s="280"/>
      <c r="C14" s="280"/>
      <c r="D14" s="280"/>
      <c r="E14" s="280"/>
      <c r="F14" s="280"/>
      <c r="G14" s="280"/>
      <c r="H14" s="280"/>
      <c r="I14" s="280"/>
      <c r="J14" s="280"/>
      <c r="K14" s="280"/>
      <c r="L14" s="280"/>
      <c r="M14" s="280"/>
      <c r="N14" s="280"/>
      <c r="O14" s="280"/>
      <c r="P14" s="280"/>
      <c r="Q14" s="280"/>
      <c r="R14" s="280"/>
      <c r="S14" s="280"/>
      <c r="T14" s="280"/>
      <c r="U14" s="280"/>
    </row>
    <row r="15" spans="1:21" ht="13.4" customHeight="1" x14ac:dyDescent="0.25">
      <c r="A15" s="274" t="s">
        <v>225</v>
      </c>
      <c r="B15" s="275"/>
      <c r="C15" s="275"/>
      <c r="D15" s="275"/>
      <c r="E15" s="275"/>
      <c r="F15" s="275"/>
      <c r="G15" s="275"/>
      <c r="H15" s="275"/>
      <c r="I15" s="275"/>
      <c r="J15" s="275"/>
      <c r="K15" s="275"/>
      <c r="L15" s="275"/>
      <c r="M15" s="275"/>
      <c r="N15" s="275"/>
      <c r="O15" s="275"/>
      <c r="P15" s="275"/>
      <c r="Q15" s="275"/>
      <c r="R15" s="275"/>
      <c r="S15" s="275"/>
      <c r="T15" s="275"/>
      <c r="U15" s="275"/>
    </row>
    <row r="16" spans="1:21" ht="22.5" customHeight="1" x14ac:dyDescent="0.25">
      <c r="A16" s="279" t="s">
        <v>426</v>
      </c>
      <c r="B16" s="275"/>
      <c r="C16" s="275"/>
      <c r="D16" s="275"/>
      <c r="E16" s="275"/>
      <c r="F16" s="275"/>
      <c r="G16" s="275"/>
      <c r="H16" s="275"/>
      <c r="I16" s="275"/>
      <c r="J16" s="275"/>
      <c r="K16" s="275"/>
      <c r="L16" s="275"/>
      <c r="M16" s="275"/>
      <c r="N16" s="275"/>
      <c r="O16" s="275"/>
      <c r="P16" s="275"/>
      <c r="Q16" s="275"/>
      <c r="R16" s="275"/>
      <c r="S16" s="275"/>
      <c r="T16" s="275"/>
      <c r="U16" s="275"/>
    </row>
    <row r="17" spans="1:25" ht="22.5" customHeight="1" x14ac:dyDescent="0.25">
      <c r="A17" s="274" t="s">
        <v>226</v>
      </c>
      <c r="B17" s="275"/>
      <c r="C17" s="275"/>
      <c r="D17" s="275"/>
      <c r="E17" s="275"/>
      <c r="F17" s="275"/>
      <c r="G17" s="275"/>
      <c r="H17" s="275"/>
      <c r="I17" s="275"/>
      <c r="J17" s="275"/>
      <c r="K17" s="275"/>
      <c r="L17" s="275"/>
      <c r="M17" s="275"/>
      <c r="N17" s="275"/>
      <c r="O17" s="275"/>
      <c r="P17" s="275"/>
      <c r="Q17" s="275"/>
      <c r="R17" s="275"/>
      <c r="S17" s="275"/>
      <c r="T17" s="275"/>
      <c r="U17" s="275"/>
    </row>
    <row r="18" spans="1:25" x14ac:dyDescent="0.25">
      <c r="A18" s="228"/>
      <c r="B18" s="228"/>
      <c r="C18" s="228"/>
      <c r="D18" s="228"/>
      <c r="E18" s="228"/>
      <c r="F18" s="228"/>
      <c r="G18" s="228"/>
      <c r="H18" s="228"/>
      <c r="I18" s="228"/>
      <c r="J18" s="228"/>
      <c r="K18" s="228"/>
      <c r="L18" s="228"/>
      <c r="M18" s="228"/>
      <c r="N18" s="228"/>
      <c r="O18" s="228"/>
      <c r="P18" s="228"/>
      <c r="Q18" s="228"/>
      <c r="R18" s="228"/>
      <c r="S18" s="228"/>
      <c r="T18" s="228"/>
      <c r="U18" s="228"/>
    </row>
    <row r="30" spans="1:25" x14ac:dyDescent="0.25">
      <c r="Y30" s="164"/>
    </row>
  </sheetData>
  <mergeCells count="7">
    <mergeCell ref="A17:U17"/>
    <mergeCell ref="I1:U2"/>
    <mergeCell ref="M4:O4"/>
    <mergeCell ref="M3:O3"/>
    <mergeCell ref="A16:U16"/>
    <mergeCell ref="A15:U15"/>
    <mergeCell ref="A14:U14"/>
  </mergeCells>
  <pageMargins left="0.75" right="0.75" top="1" bottom="1" header="0.5" footer="0.5"/>
  <pageSetup scale="82" orientation="landscape" r:id="rId1"/>
  <headerFooter>
    <oddFooter>&amp;R10</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Y36"/>
  <sheetViews>
    <sheetView showRuler="0" zoomScaleNormal="100" workbookViewId="0"/>
  </sheetViews>
  <sheetFormatPr defaultColWidth="13.1796875" defaultRowHeight="12.5" x14ac:dyDescent="0.25"/>
  <cols>
    <col min="1" max="1" width="52.54296875" customWidth="1"/>
    <col min="2" max="2" width="0" hidden="1" customWidth="1"/>
    <col min="3" max="3" width="8.54296875" customWidth="1"/>
    <col min="4" max="4" width="0" hidden="1" customWidth="1"/>
    <col min="5" max="5" width="8.54296875" customWidth="1"/>
    <col min="6" max="6" width="0" hidden="1" customWidth="1"/>
    <col min="7" max="7" width="8.54296875" customWidth="1"/>
    <col min="8" max="8" width="0" hidden="1" customWidth="1"/>
    <col min="9" max="9" width="8.54296875" customWidth="1"/>
    <col min="10" max="10" width="0" hidden="1" customWidth="1"/>
    <col min="11" max="11" width="8.54296875" customWidth="1"/>
    <col min="12" max="12" width="0" hidden="1" customWidth="1"/>
    <col min="13" max="13" width="7.54296875" customWidth="1"/>
    <col min="14" max="14" width="0" hidden="1" customWidth="1"/>
    <col min="15" max="15" width="7.54296875" customWidth="1"/>
    <col min="16" max="16" width="0" hidden="1" customWidth="1"/>
    <col min="17" max="17" width="8.54296875" customWidth="1"/>
    <col min="18" max="18" width="0" hidden="1" customWidth="1"/>
    <col min="19" max="19" width="8.54296875" customWidth="1"/>
    <col min="20" max="20" width="0" hidden="1" customWidth="1"/>
    <col min="21" max="21" width="7.81640625" customWidth="1"/>
  </cols>
  <sheetData>
    <row r="1" spans="1:21" ht="13.4" customHeight="1" x14ac:dyDescent="0.25">
      <c r="A1" s="9" t="s">
        <v>24</v>
      </c>
      <c r="I1" s="240"/>
      <c r="J1" s="241"/>
      <c r="K1" s="241"/>
      <c r="L1" s="241"/>
      <c r="M1" s="241"/>
      <c r="N1" s="241"/>
      <c r="O1" s="241"/>
      <c r="P1" s="241"/>
      <c r="Q1" s="241"/>
      <c r="R1" s="241"/>
      <c r="S1" s="241"/>
      <c r="T1" s="241"/>
      <c r="U1" s="241"/>
    </row>
    <row r="2" spans="1:21" ht="35.9" customHeight="1" x14ac:dyDescent="0.25">
      <c r="A2" s="281" t="s">
        <v>227</v>
      </c>
      <c r="B2" s="241"/>
      <c r="C2" s="241"/>
      <c r="I2" s="241"/>
      <c r="J2" s="241"/>
      <c r="K2" s="241"/>
      <c r="L2" s="241"/>
      <c r="M2" s="241"/>
      <c r="N2" s="241"/>
      <c r="O2" s="241"/>
      <c r="P2" s="241"/>
      <c r="Q2" s="241"/>
      <c r="R2" s="241"/>
      <c r="S2" s="241"/>
      <c r="T2" s="241"/>
      <c r="U2" s="241"/>
    </row>
    <row r="3" spans="1:21" ht="13.4" customHeight="1" x14ac:dyDescent="0.3">
      <c r="A3" s="11"/>
      <c r="B3" s="87"/>
      <c r="C3" s="87"/>
      <c r="D3" s="87"/>
      <c r="E3" s="87"/>
      <c r="F3" s="36"/>
      <c r="G3" s="36"/>
      <c r="H3" s="36"/>
      <c r="I3" s="36"/>
      <c r="J3" s="36"/>
      <c r="K3" s="36"/>
      <c r="L3" s="36"/>
      <c r="M3" s="262"/>
      <c r="N3" s="262"/>
      <c r="O3" s="262"/>
      <c r="P3" s="8"/>
      <c r="Q3" s="8"/>
      <c r="R3" s="8"/>
      <c r="S3" s="8"/>
      <c r="T3" s="8"/>
      <c r="U3" s="8"/>
    </row>
    <row r="4" spans="1:21" ht="13.4" customHeight="1" x14ac:dyDescent="0.25">
      <c r="M4" s="261" t="s">
        <v>27</v>
      </c>
      <c r="N4" s="254"/>
      <c r="O4" s="254"/>
      <c r="U4" s="116" t="s">
        <v>28</v>
      </c>
    </row>
    <row r="5" spans="1:21" ht="13.4" customHeight="1" x14ac:dyDescent="0.25">
      <c r="A5" s="73" t="s">
        <v>154</v>
      </c>
      <c r="C5" s="74" t="s">
        <v>29</v>
      </c>
      <c r="E5" s="74" t="s">
        <v>30</v>
      </c>
      <c r="G5" s="74" t="s">
        <v>31</v>
      </c>
      <c r="I5" s="74" t="s">
        <v>32</v>
      </c>
      <c r="K5" s="74" t="s">
        <v>33</v>
      </c>
      <c r="M5" s="75" t="s">
        <v>30</v>
      </c>
      <c r="N5" s="36"/>
      <c r="O5" s="75" t="s">
        <v>33</v>
      </c>
      <c r="Q5" s="74" t="s">
        <v>34</v>
      </c>
      <c r="S5" s="74" t="s">
        <v>35</v>
      </c>
      <c r="U5" s="74" t="s">
        <v>35</v>
      </c>
    </row>
    <row r="6" spans="1:21" ht="13.4" customHeight="1" x14ac:dyDescent="0.3">
      <c r="A6" s="115" t="s">
        <v>203</v>
      </c>
      <c r="C6" s="8"/>
      <c r="E6" s="8"/>
      <c r="G6" s="8"/>
      <c r="I6" s="8"/>
      <c r="K6" s="8"/>
      <c r="M6" s="8"/>
      <c r="O6" s="8"/>
      <c r="Q6" s="8"/>
      <c r="S6" s="8"/>
      <c r="U6" s="8"/>
    </row>
    <row r="7" spans="1:21" ht="13.4" customHeight="1" x14ac:dyDescent="0.25">
      <c r="A7" s="82" t="s">
        <v>204</v>
      </c>
    </row>
    <row r="8" spans="1:21" ht="13.4" customHeight="1" x14ac:dyDescent="0.25">
      <c r="A8" s="82" t="s">
        <v>391</v>
      </c>
      <c r="C8" s="15">
        <v>479</v>
      </c>
      <c r="E8" s="15">
        <v>433</v>
      </c>
      <c r="G8" s="15">
        <v>412</v>
      </c>
      <c r="I8" s="15">
        <v>427</v>
      </c>
      <c r="K8" s="15">
        <v>439</v>
      </c>
      <c r="M8" s="29">
        <f t="shared" ref="M8:M14" si="0">(C8-E8)/E8</f>
        <v>0.10623556581986143</v>
      </c>
      <c r="O8" s="29">
        <f t="shared" ref="O8:O14" si="1">(C8-K8)/K8</f>
        <v>9.1116173120728935E-2</v>
      </c>
      <c r="Q8" s="15">
        <v>912</v>
      </c>
      <c r="S8" s="15">
        <v>898</v>
      </c>
      <c r="U8" s="29">
        <f t="shared" ref="U8:U14" si="2">(Q8-S8)/S8</f>
        <v>1.5590200445434299E-2</v>
      </c>
    </row>
    <row r="9" spans="1:21" ht="13.4" customHeight="1" x14ac:dyDescent="0.25">
      <c r="A9" s="82" t="s">
        <v>392</v>
      </c>
      <c r="C9" s="19">
        <v>176</v>
      </c>
      <c r="E9" s="19">
        <v>170</v>
      </c>
      <c r="G9" s="19">
        <v>170</v>
      </c>
      <c r="I9" s="19">
        <v>168</v>
      </c>
      <c r="K9" s="19">
        <v>160</v>
      </c>
      <c r="M9" s="30">
        <f t="shared" si="0"/>
        <v>3.5294117647058823E-2</v>
      </c>
      <c r="O9" s="30">
        <f t="shared" si="1"/>
        <v>0.1</v>
      </c>
      <c r="Q9" s="19">
        <v>346</v>
      </c>
      <c r="S9" s="19">
        <v>324</v>
      </c>
      <c r="U9" s="30">
        <f t="shared" si="2"/>
        <v>6.7901234567901231E-2</v>
      </c>
    </row>
    <row r="10" spans="1:21" ht="13.4" customHeight="1" x14ac:dyDescent="0.25">
      <c r="A10" s="82" t="s">
        <v>393</v>
      </c>
      <c r="C10" s="79">
        <v>240</v>
      </c>
      <c r="E10" s="79">
        <v>243</v>
      </c>
      <c r="G10" s="79">
        <v>236</v>
      </c>
      <c r="I10" s="79">
        <v>228</v>
      </c>
      <c r="K10" s="79">
        <v>228</v>
      </c>
      <c r="M10" s="30">
        <f t="shared" si="0"/>
        <v>-1.2345679012345678E-2</v>
      </c>
      <c r="O10" s="30">
        <f t="shared" si="1"/>
        <v>5.2631578947368418E-2</v>
      </c>
      <c r="Q10" s="79">
        <v>483</v>
      </c>
      <c r="S10" s="79">
        <v>454</v>
      </c>
      <c r="U10" s="30">
        <f t="shared" si="2"/>
        <v>6.3876651982378851E-2</v>
      </c>
    </row>
    <row r="11" spans="1:21" ht="13.4" customHeight="1" x14ac:dyDescent="0.25">
      <c r="A11" s="81" t="s">
        <v>207</v>
      </c>
      <c r="C11" s="25">
        <v>895</v>
      </c>
      <c r="E11" s="25">
        <v>846</v>
      </c>
      <c r="G11" s="25">
        <v>818</v>
      </c>
      <c r="I11" s="25">
        <v>823</v>
      </c>
      <c r="K11" s="25">
        <v>827</v>
      </c>
      <c r="M11" s="28">
        <f t="shared" si="0"/>
        <v>5.7919621749408984E-2</v>
      </c>
      <c r="O11" s="28">
        <f t="shared" si="1"/>
        <v>8.222490931076179E-2</v>
      </c>
      <c r="Q11" s="25">
        <v>1741</v>
      </c>
      <c r="S11" s="25">
        <v>1676</v>
      </c>
      <c r="U11" s="28">
        <f t="shared" si="2"/>
        <v>3.8782816229116945E-2</v>
      </c>
    </row>
    <row r="12" spans="1:21" ht="13.4" customHeight="1" x14ac:dyDescent="0.25">
      <c r="A12" s="82" t="s">
        <v>80</v>
      </c>
      <c r="C12" s="19">
        <v>22</v>
      </c>
      <c r="E12" s="19">
        <v>26</v>
      </c>
      <c r="G12" s="19">
        <v>21</v>
      </c>
      <c r="I12" s="19">
        <v>23</v>
      </c>
      <c r="K12" s="19">
        <v>23</v>
      </c>
      <c r="M12" s="30">
        <f t="shared" si="0"/>
        <v>-0.15384615384615385</v>
      </c>
      <c r="O12" s="30">
        <f t="shared" si="1"/>
        <v>-4.3478260869565216E-2</v>
      </c>
      <c r="Q12" s="19">
        <v>48</v>
      </c>
      <c r="S12" s="19">
        <v>44</v>
      </c>
      <c r="U12" s="30">
        <f t="shared" si="2"/>
        <v>9.0909090909090912E-2</v>
      </c>
    </row>
    <row r="13" spans="1:21" ht="13.4" customHeight="1" x14ac:dyDescent="0.25">
      <c r="A13" s="82" t="s">
        <v>208</v>
      </c>
      <c r="C13" s="79">
        <v>46</v>
      </c>
      <c r="E13" s="79">
        <v>34</v>
      </c>
      <c r="G13" s="79">
        <v>31</v>
      </c>
      <c r="I13" s="79">
        <v>31</v>
      </c>
      <c r="K13" s="79">
        <v>32</v>
      </c>
      <c r="M13" s="30">
        <f t="shared" si="0"/>
        <v>0.35294117647058826</v>
      </c>
      <c r="O13" s="30">
        <f t="shared" si="1"/>
        <v>0.4375</v>
      </c>
      <c r="Q13" s="79">
        <v>80</v>
      </c>
      <c r="S13" s="79">
        <v>69</v>
      </c>
      <c r="U13" s="30">
        <f t="shared" si="2"/>
        <v>0.15942028985507245</v>
      </c>
    </row>
    <row r="14" spans="1:21" ht="13.4" customHeight="1" x14ac:dyDescent="0.25">
      <c r="A14" s="81" t="s">
        <v>83</v>
      </c>
      <c r="C14" s="25">
        <v>963</v>
      </c>
      <c r="E14" s="25">
        <v>906</v>
      </c>
      <c r="G14" s="25">
        <v>870</v>
      </c>
      <c r="I14" s="25">
        <v>877</v>
      </c>
      <c r="K14" s="25">
        <v>882</v>
      </c>
      <c r="M14" s="28">
        <f t="shared" si="0"/>
        <v>6.2913907284768214E-2</v>
      </c>
      <c r="O14" s="28">
        <f t="shared" si="1"/>
        <v>9.1836734693877556E-2</v>
      </c>
      <c r="Q14" s="25">
        <v>1869</v>
      </c>
      <c r="S14" s="25">
        <v>1789</v>
      </c>
      <c r="U14" s="28">
        <f t="shared" si="2"/>
        <v>4.4717719396310786E-2</v>
      </c>
    </row>
    <row r="15" spans="1:21" ht="13.4" customHeight="1" x14ac:dyDescent="0.25">
      <c r="A15" s="82" t="s">
        <v>84</v>
      </c>
      <c r="C15" s="79">
        <v>11</v>
      </c>
      <c r="E15" s="79">
        <v>0</v>
      </c>
      <c r="G15" s="79">
        <v>6</v>
      </c>
      <c r="I15" s="79">
        <v>13</v>
      </c>
      <c r="K15" s="79">
        <v>21</v>
      </c>
      <c r="M15" s="116" t="s">
        <v>38</v>
      </c>
      <c r="O15" s="116" t="s">
        <v>38</v>
      </c>
      <c r="Q15" s="79">
        <v>11</v>
      </c>
      <c r="S15" s="79">
        <v>28</v>
      </c>
      <c r="U15" s="116" t="s">
        <v>38</v>
      </c>
    </row>
    <row r="16" spans="1:21" ht="13.4" customHeight="1" x14ac:dyDescent="0.25">
      <c r="A16" s="81" t="s">
        <v>85</v>
      </c>
      <c r="C16" s="25">
        <v>974</v>
      </c>
      <c r="E16" s="25">
        <v>906</v>
      </c>
      <c r="G16" s="25">
        <v>876</v>
      </c>
      <c r="I16" s="25">
        <v>890</v>
      </c>
      <c r="K16" s="25">
        <v>903</v>
      </c>
      <c r="M16" s="28">
        <f>(C16-E16)/E16</f>
        <v>7.505518763796909E-2</v>
      </c>
      <c r="O16" s="28">
        <f>(C16-K16)/K16</f>
        <v>7.8626799557032112E-2</v>
      </c>
      <c r="Q16" s="25">
        <v>1880</v>
      </c>
      <c r="S16" s="25">
        <v>1817</v>
      </c>
      <c r="U16" s="28">
        <f>(Q16-S16)/S16</f>
        <v>3.4672537149146948E-2</v>
      </c>
    </row>
    <row r="17" spans="1:25" ht="13.4" customHeight="1" x14ac:dyDescent="0.25">
      <c r="A17" s="82" t="s">
        <v>40</v>
      </c>
      <c r="C17" s="79">
        <v>340</v>
      </c>
      <c r="E17" s="79">
        <v>296</v>
      </c>
      <c r="G17" s="79">
        <v>297</v>
      </c>
      <c r="I17" s="79">
        <v>283</v>
      </c>
      <c r="K17" s="79">
        <v>289</v>
      </c>
      <c r="M17" s="30">
        <f>(C17-E17)/E17</f>
        <v>0.14864864864864866</v>
      </c>
      <c r="O17" s="30">
        <f>(C17-K17)/K17</f>
        <v>0.17647058823529413</v>
      </c>
      <c r="Q17" s="79">
        <v>636</v>
      </c>
      <c r="S17" s="79">
        <v>578</v>
      </c>
      <c r="U17" s="30">
        <f>(Q17-S17)/S17</f>
        <v>0.10034602076124567</v>
      </c>
    </row>
    <row r="18" spans="1:25" ht="13.4" customHeight="1" x14ac:dyDescent="0.25">
      <c r="A18" s="81" t="s">
        <v>41</v>
      </c>
      <c r="C18" s="25">
        <v>1314</v>
      </c>
      <c r="E18" s="25">
        <v>1202</v>
      </c>
      <c r="G18" s="25">
        <v>1173</v>
      </c>
      <c r="I18" s="25">
        <v>1173</v>
      </c>
      <c r="K18" s="25">
        <v>1192</v>
      </c>
      <c r="M18" s="28">
        <f>(C18-E18)/E18</f>
        <v>9.3178036605657238E-2</v>
      </c>
      <c r="O18" s="28">
        <f>(C18-K18)/K18</f>
        <v>0.10234899328859061</v>
      </c>
      <c r="Q18" s="25">
        <v>2516</v>
      </c>
      <c r="S18" s="25">
        <v>2395</v>
      </c>
      <c r="U18" s="28">
        <f>(Q18-S18)/S18</f>
        <v>5.0521920668058454E-2</v>
      </c>
    </row>
    <row r="19" spans="1:25" ht="13.4" customHeight="1" x14ac:dyDescent="0.25">
      <c r="A19" s="32" t="s">
        <v>42</v>
      </c>
      <c r="C19" s="19">
        <v>4</v>
      </c>
      <c r="E19" s="19">
        <v>-2</v>
      </c>
      <c r="G19" s="19">
        <v>-3</v>
      </c>
      <c r="I19" s="19">
        <v>-16</v>
      </c>
      <c r="K19" s="19">
        <v>-19</v>
      </c>
      <c r="M19" s="116" t="s">
        <v>38</v>
      </c>
      <c r="O19" s="116" t="s">
        <v>38</v>
      </c>
      <c r="Q19" s="19">
        <v>2</v>
      </c>
      <c r="S19" s="19">
        <v>-48</v>
      </c>
      <c r="U19" s="116" t="s">
        <v>38</v>
      </c>
    </row>
    <row r="20" spans="1:25" ht="13.4" customHeight="1" x14ac:dyDescent="0.25">
      <c r="A20" s="32" t="s">
        <v>209</v>
      </c>
      <c r="C20" s="19">
        <v>700</v>
      </c>
      <c r="E20" s="19">
        <v>706</v>
      </c>
      <c r="G20" s="19">
        <v>670</v>
      </c>
      <c r="I20" s="19">
        <v>665</v>
      </c>
      <c r="K20" s="19">
        <v>647</v>
      </c>
      <c r="M20" s="30">
        <f>(C20-E20)/E20</f>
        <v>-8.4985835694051E-3</v>
      </c>
      <c r="O20" s="30">
        <f>(C20-K20)/K20</f>
        <v>8.1916537867078823E-2</v>
      </c>
      <c r="Q20" s="19">
        <v>1406</v>
      </c>
      <c r="S20" s="19">
        <v>1320</v>
      </c>
      <c r="U20" s="30">
        <f>(Q20-S20)/S20</f>
        <v>6.5151515151515155E-2</v>
      </c>
    </row>
    <row r="21" spans="1:25" ht="13.4" customHeight="1" x14ac:dyDescent="0.25">
      <c r="A21" s="32" t="s">
        <v>95</v>
      </c>
      <c r="C21" s="79">
        <v>2</v>
      </c>
      <c r="E21" s="79">
        <v>2</v>
      </c>
      <c r="G21" s="79">
        <v>4</v>
      </c>
      <c r="I21" s="79">
        <v>3</v>
      </c>
      <c r="K21" s="79">
        <v>5</v>
      </c>
      <c r="M21" s="30">
        <f>(C21-E21)/E21</f>
        <v>0</v>
      </c>
      <c r="O21" s="30">
        <f>(C21-K21)/K21</f>
        <v>-0.6</v>
      </c>
      <c r="Q21" s="79">
        <v>4</v>
      </c>
      <c r="S21" s="79">
        <v>14</v>
      </c>
      <c r="U21" s="30">
        <f>(Q21-S21)/S21</f>
        <v>-0.7142857142857143</v>
      </c>
    </row>
    <row r="22" spans="1:25" ht="13.4" customHeight="1" x14ac:dyDescent="0.25">
      <c r="A22" s="81" t="s">
        <v>97</v>
      </c>
      <c r="C22" s="83">
        <v>702</v>
      </c>
      <c r="E22" s="83">
        <v>708</v>
      </c>
      <c r="G22" s="83">
        <v>674</v>
      </c>
      <c r="I22" s="83">
        <v>668</v>
      </c>
      <c r="K22" s="83">
        <v>652</v>
      </c>
      <c r="M22" s="28">
        <f>(C22-E22)/E22</f>
        <v>-8.4745762711864406E-3</v>
      </c>
      <c r="O22" s="28">
        <f>(C22-K22)/K22</f>
        <v>7.6687116564417179E-2</v>
      </c>
      <c r="Q22" s="83">
        <v>1410</v>
      </c>
      <c r="S22" s="83">
        <v>1334</v>
      </c>
      <c r="U22" s="28">
        <f>(Q22-S22)/S22</f>
        <v>5.6971514242878558E-2</v>
      </c>
    </row>
    <row r="23" spans="1:25" ht="13.4" customHeight="1" x14ac:dyDescent="0.25">
      <c r="A23" s="81" t="s">
        <v>44</v>
      </c>
      <c r="C23" s="26">
        <v>608</v>
      </c>
      <c r="E23" s="26">
        <v>496</v>
      </c>
      <c r="G23" s="26">
        <v>502</v>
      </c>
      <c r="I23" s="26">
        <v>521</v>
      </c>
      <c r="K23" s="26">
        <v>559</v>
      </c>
      <c r="M23" s="27">
        <f>(C23-E23)/E23</f>
        <v>0.22580645161290322</v>
      </c>
      <c r="O23" s="27">
        <f>(C23-K23)/K23</f>
        <v>8.7656529516994638E-2</v>
      </c>
      <c r="Q23" s="26">
        <v>1104</v>
      </c>
      <c r="S23" s="26">
        <v>1109</v>
      </c>
      <c r="U23" s="27">
        <f>(Q23-S23)/S23</f>
        <v>-4.508566275924256E-3</v>
      </c>
    </row>
    <row r="24" spans="1:25" ht="13.4" customHeight="1" x14ac:dyDescent="0.25"/>
    <row r="25" spans="1:25" ht="13.4" customHeight="1" x14ac:dyDescent="0.25"/>
    <row r="26" spans="1:25" ht="13.4" customHeight="1" x14ac:dyDescent="0.25">
      <c r="A26" s="9" t="s">
        <v>210</v>
      </c>
    </row>
    <row r="27" spans="1:25" ht="13.4" customHeight="1" x14ac:dyDescent="0.25">
      <c r="A27" s="82" t="s">
        <v>228</v>
      </c>
      <c r="C27" s="15">
        <v>636</v>
      </c>
      <c r="E27" s="15">
        <v>570</v>
      </c>
      <c r="G27" s="15">
        <v>553</v>
      </c>
      <c r="I27" s="15">
        <v>566</v>
      </c>
      <c r="K27" s="15">
        <v>590</v>
      </c>
      <c r="M27" s="29">
        <f>(C27-E27)/E27</f>
        <v>0.11578947368421053</v>
      </c>
      <c r="O27" s="29">
        <f>(C27-K27)/K27</f>
        <v>7.796610169491526E-2</v>
      </c>
      <c r="Q27" s="15">
        <v>1206</v>
      </c>
      <c r="S27" s="15">
        <v>1195</v>
      </c>
      <c r="U27" s="29">
        <f>(Q27-S27)/S27</f>
        <v>9.2050209205020925E-3</v>
      </c>
    </row>
    <row r="28" spans="1:25" ht="13.4" customHeight="1" x14ac:dyDescent="0.25">
      <c r="A28" s="82" t="s">
        <v>229</v>
      </c>
      <c r="C28" s="19">
        <v>373</v>
      </c>
      <c r="E28" s="19">
        <v>338</v>
      </c>
      <c r="G28" s="19">
        <v>331</v>
      </c>
      <c r="I28" s="19">
        <v>326</v>
      </c>
      <c r="K28" s="19">
        <v>319</v>
      </c>
      <c r="M28" s="30">
        <f>(C28-E28)/E28</f>
        <v>0.10355029585798817</v>
      </c>
      <c r="O28" s="30">
        <f>(C28-K28)/K28</f>
        <v>0.16927899686520376</v>
      </c>
      <c r="Q28" s="19">
        <v>711</v>
      </c>
      <c r="S28" s="19">
        <v>636</v>
      </c>
      <c r="U28" s="30">
        <f>(Q28-S28)/S28</f>
        <v>0.11792452830188679</v>
      </c>
    </row>
    <row r="29" spans="1:25" ht="13.4" customHeight="1" x14ac:dyDescent="0.25">
      <c r="A29" s="82" t="s">
        <v>230</v>
      </c>
      <c r="C29" s="79">
        <v>305</v>
      </c>
      <c r="E29" s="79">
        <v>294</v>
      </c>
      <c r="G29" s="79">
        <v>289</v>
      </c>
      <c r="I29" s="79">
        <v>281</v>
      </c>
      <c r="K29" s="79">
        <v>283</v>
      </c>
      <c r="M29" s="30">
        <f>(C29-E29)/E29</f>
        <v>3.7414965986394558E-2</v>
      </c>
      <c r="O29" s="30">
        <f>(C29-K29)/K29</f>
        <v>7.7738515901060068E-2</v>
      </c>
      <c r="Q29" s="79">
        <v>599</v>
      </c>
      <c r="S29" s="79">
        <v>564</v>
      </c>
      <c r="U29" s="30">
        <f>(Q29-S29)/S29</f>
        <v>6.2056737588652482E-2</v>
      </c>
    </row>
    <row r="30" spans="1:25" ht="13.4" customHeight="1" x14ac:dyDescent="0.25">
      <c r="A30" s="81" t="s">
        <v>211</v>
      </c>
      <c r="C30" s="26">
        <v>1314</v>
      </c>
      <c r="E30" s="26">
        <v>1202</v>
      </c>
      <c r="G30" s="26">
        <v>1173</v>
      </c>
      <c r="I30" s="26">
        <v>1173</v>
      </c>
      <c r="K30" s="26">
        <v>1192</v>
      </c>
      <c r="M30" s="27">
        <f>(C30-E30)/E30</f>
        <v>9.3178036605657238E-2</v>
      </c>
      <c r="O30" s="27">
        <f>(C30-K30)/K30</f>
        <v>0.10234899328859061</v>
      </c>
      <c r="Q30" s="26">
        <v>2516</v>
      </c>
      <c r="S30" s="26">
        <v>2395</v>
      </c>
      <c r="U30" s="27">
        <f>(Q30-S30)/S30</f>
        <v>5.0521920668058454E-2</v>
      </c>
      <c r="Y30" s="164"/>
    </row>
    <row r="31" spans="1:25" ht="13.4" customHeight="1" x14ac:dyDescent="0.25"/>
    <row r="32" spans="1:25" ht="13.4" customHeight="1" x14ac:dyDescent="0.25"/>
    <row r="33" spans="1:21" ht="13.4" customHeight="1" x14ac:dyDescent="0.25">
      <c r="A33" s="9" t="s">
        <v>212</v>
      </c>
    </row>
    <row r="34" spans="1:21" ht="13.4" customHeight="1" x14ac:dyDescent="0.25">
      <c r="A34" s="117" t="s">
        <v>51</v>
      </c>
      <c r="C34" s="113">
        <v>0.46</v>
      </c>
      <c r="E34" s="113">
        <v>0.41000000000000003</v>
      </c>
      <c r="G34" s="113">
        <v>0.43</v>
      </c>
      <c r="I34" s="113">
        <v>0.44</v>
      </c>
      <c r="K34" s="113">
        <v>0.47000000000000003</v>
      </c>
      <c r="Q34" s="113">
        <v>0.44</v>
      </c>
      <c r="S34" s="113">
        <v>0.46</v>
      </c>
    </row>
    <row r="35" spans="1:21" ht="13.4" customHeight="1" x14ac:dyDescent="0.25">
      <c r="A35" s="282" t="s">
        <v>214</v>
      </c>
      <c r="B35" s="282"/>
      <c r="C35" s="282"/>
      <c r="D35" s="282"/>
      <c r="E35" s="282"/>
      <c r="F35" s="282"/>
      <c r="G35" s="282"/>
      <c r="H35" s="282"/>
      <c r="I35" s="282"/>
      <c r="J35" s="282"/>
      <c r="K35" s="282"/>
      <c r="L35" s="282"/>
      <c r="M35" s="282"/>
      <c r="N35" s="282"/>
      <c r="O35" s="282"/>
      <c r="P35" s="282"/>
      <c r="Q35" s="282"/>
      <c r="R35" s="282"/>
      <c r="S35" s="282"/>
      <c r="T35" s="282"/>
      <c r="U35" s="282"/>
    </row>
    <row r="36" spans="1:21" ht="13.4" customHeight="1" x14ac:dyDescent="0.25">
      <c r="A36" s="252" t="s">
        <v>74</v>
      </c>
      <c r="B36" s="241"/>
      <c r="C36" s="241"/>
      <c r="D36" s="241"/>
      <c r="E36" s="241"/>
      <c r="F36" s="241"/>
      <c r="G36" s="241"/>
      <c r="H36" s="241"/>
      <c r="I36" s="241"/>
      <c r="J36" s="241"/>
      <c r="K36" s="241"/>
      <c r="L36" s="241"/>
      <c r="M36" s="241"/>
      <c r="N36" s="241"/>
      <c r="O36" s="241"/>
      <c r="P36" s="241"/>
      <c r="Q36" s="241"/>
      <c r="R36" s="241"/>
      <c r="S36" s="241"/>
      <c r="T36" s="241"/>
      <c r="U36" s="241"/>
    </row>
  </sheetData>
  <mergeCells count="6">
    <mergeCell ref="A36:U36"/>
    <mergeCell ref="A2:C2"/>
    <mergeCell ref="I1:U2"/>
    <mergeCell ref="M4:O4"/>
    <mergeCell ref="M3:O3"/>
    <mergeCell ref="A35:U35"/>
  </mergeCells>
  <pageMargins left="0.75" right="0.75" top="1" bottom="1" header="0.5" footer="0.5"/>
  <pageSetup scale="82" orientation="landscape" r:id="rId1"/>
  <headerFooter>
    <oddFooter>&amp;R11</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Y30"/>
  <sheetViews>
    <sheetView showRuler="0" zoomScaleNormal="100" workbookViewId="0"/>
  </sheetViews>
  <sheetFormatPr defaultColWidth="13.1796875" defaultRowHeight="12.5" x14ac:dyDescent="0.25"/>
  <cols>
    <col min="1" max="1" width="52.54296875" style="164" customWidth="1"/>
    <col min="2" max="2" width="0" style="164" hidden="1" customWidth="1"/>
    <col min="3" max="3" width="8.54296875" style="164" customWidth="1"/>
    <col min="4" max="4" width="0" style="164" hidden="1" customWidth="1"/>
    <col min="5" max="5" width="8.54296875" style="164" customWidth="1"/>
    <col min="6" max="6" width="0" style="164" hidden="1" customWidth="1"/>
    <col min="7" max="7" width="8.54296875" style="164" customWidth="1"/>
    <col min="8" max="8" width="0" style="164" hidden="1" customWidth="1"/>
    <col min="9" max="9" width="8.54296875" style="164" customWidth="1"/>
    <col min="10" max="10" width="0" style="164" hidden="1" customWidth="1"/>
    <col min="11" max="11" width="8.54296875" style="164" customWidth="1"/>
    <col min="12" max="12" width="0" style="164" hidden="1" customWidth="1"/>
    <col min="13" max="13" width="7.54296875" style="164" customWidth="1"/>
    <col min="14" max="14" width="0" style="164" hidden="1" customWidth="1"/>
    <col min="15" max="15" width="7.54296875" style="164" customWidth="1"/>
    <col min="16" max="16" width="0" style="164" hidden="1" customWidth="1"/>
    <col min="17" max="17" width="8.54296875" style="164" customWidth="1"/>
    <col min="18" max="18" width="0" style="164" hidden="1" customWidth="1"/>
    <col min="19" max="19" width="8.54296875" style="164" customWidth="1"/>
    <col min="20" max="20" width="0" style="164" hidden="1" customWidth="1"/>
    <col min="21" max="21" width="7.81640625" style="164" customWidth="1"/>
    <col min="22" max="22" width="13.1796875" style="164"/>
  </cols>
  <sheetData>
    <row r="1" spans="1:21" ht="13.4" customHeight="1" x14ac:dyDescent="0.25">
      <c r="A1" s="165" t="s">
        <v>24</v>
      </c>
      <c r="I1" s="246"/>
      <c r="J1" s="245"/>
      <c r="K1" s="245"/>
      <c r="L1" s="245"/>
      <c r="M1" s="245"/>
      <c r="N1" s="245"/>
      <c r="O1" s="245"/>
      <c r="P1" s="245"/>
      <c r="Q1" s="245"/>
      <c r="R1" s="245"/>
      <c r="S1" s="245"/>
      <c r="T1" s="245"/>
      <c r="U1" s="245"/>
    </row>
    <row r="2" spans="1:21" ht="35.9" customHeight="1" x14ac:dyDescent="0.25">
      <c r="A2" s="283" t="s">
        <v>227</v>
      </c>
      <c r="B2" s="245"/>
      <c r="C2" s="245"/>
      <c r="I2" s="245"/>
      <c r="J2" s="245"/>
      <c r="K2" s="245"/>
      <c r="L2" s="245"/>
      <c r="M2" s="245"/>
      <c r="N2" s="245"/>
      <c r="O2" s="245"/>
      <c r="P2" s="245"/>
      <c r="Q2" s="245"/>
      <c r="R2" s="245"/>
      <c r="S2" s="245"/>
      <c r="T2" s="245"/>
      <c r="U2" s="245"/>
    </row>
    <row r="3" spans="1:21" ht="13.4" customHeight="1" x14ac:dyDescent="0.3">
      <c r="A3" s="169"/>
      <c r="B3" s="212"/>
      <c r="C3" s="212"/>
      <c r="D3" s="212"/>
      <c r="E3" s="212"/>
      <c r="F3" s="170"/>
      <c r="G3" s="170"/>
      <c r="H3" s="170"/>
      <c r="I3" s="170"/>
      <c r="J3" s="170"/>
      <c r="K3" s="170"/>
      <c r="L3" s="170"/>
      <c r="M3" s="278"/>
      <c r="N3" s="278"/>
      <c r="O3" s="278"/>
      <c r="P3" s="168"/>
      <c r="Q3" s="168"/>
      <c r="R3" s="168"/>
      <c r="S3" s="168"/>
      <c r="T3" s="168"/>
      <c r="U3" s="168"/>
    </row>
    <row r="4" spans="1:21" ht="13.4" customHeight="1" x14ac:dyDescent="0.25">
      <c r="M4" s="276" t="s">
        <v>27</v>
      </c>
      <c r="N4" s="277"/>
      <c r="O4" s="277"/>
      <c r="U4" s="223" t="s">
        <v>28</v>
      </c>
    </row>
    <row r="5" spans="1:21" ht="13.4" customHeight="1" x14ac:dyDescent="0.25">
      <c r="A5" s="214" t="s">
        <v>216</v>
      </c>
      <c r="C5" s="215" t="s">
        <v>29</v>
      </c>
      <c r="E5" s="215" t="s">
        <v>30</v>
      </c>
      <c r="G5" s="215" t="s">
        <v>31</v>
      </c>
      <c r="I5" s="215" t="s">
        <v>32</v>
      </c>
      <c r="K5" s="215" t="s">
        <v>33</v>
      </c>
      <c r="M5" s="216" t="s">
        <v>30</v>
      </c>
      <c r="N5" s="170"/>
      <c r="O5" s="216" t="s">
        <v>33</v>
      </c>
      <c r="Q5" s="215" t="s">
        <v>34</v>
      </c>
      <c r="S5" s="215" t="s">
        <v>35</v>
      </c>
      <c r="U5" s="215" t="s">
        <v>35</v>
      </c>
    </row>
    <row r="6" spans="1:21" ht="13.4" customHeight="1" x14ac:dyDescent="0.25">
      <c r="A6" s="217" t="s">
        <v>217</v>
      </c>
      <c r="C6" s="212"/>
      <c r="E6" s="212"/>
      <c r="G6" s="212"/>
      <c r="I6" s="212"/>
      <c r="K6" s="212"/>
      <c r="M6" s="212"/>
      <c r="O6" s="212"/>
      <c r="Q6" s="212"/>
      <c r="S6" s="212"/>
      <c r="U6" s="212"/>
    </row>
    <row r="7" spans="1:21" ht="13.4" customHeight="1" x14ac:dyDescent="0.25">
      <c r="A7" s="202" t="s">
        <v>218</v>
      </c>
      <c r="C7" s="176">
        <v>42391</v>
      </c>
      <c r="E7" s="176">
        <v>42113</v>
      </c>
      <c r="G7" s="176">
        <v>40812</v>
      </c>
      <c r="I7" s="176">
        <v>39041</v>
      </c>
      <c r="K7" s="176">
        <v>38360</v>
      </c>
      <c r="M7" s="218">
        <f>(C7-E7)/E7</f>
        <v>6.6012870135112676E-3</v>
      </c>
      <c r="O7" s="218">
        <f>(C7-K7)/K7</f>
        <v>0.10508342022940563</v>
      </c>
      <c r="Q7" s="176">
        <v>42253</v>
      </c>
      <c r="S7" s="176">
        <v>36736</v>
      </c>
      <c r="U7" s="218">
        <f>(Q7-S7)/S7</f>
        <v>0.15017966027874566</v>
      </c>
    </row>
    <row r="8" spans="1:21" ht="13.4" customHeight="1" x14ac:dyDescent="0.25">
      <c r="A8" s="202" t="s">
        <v>219</v>
      </c>
      <c r="C8" s="176">
        <v>141952</v>
      </c>
      <c r="E8" s="176">
        <v>141183</v>
      </c>
      <c r="G8" s="176">
        <v>143816</v>
      </c>
      <c r="I8" s="176">
        <v>143630</v>
      </c>
      <c r="K8" s="176">
        <v>144297</v>
      </c>
      <c r="M8" s="218">
        <f>(C8-E8)/E8</f>
        <v>5.4468314173802797E-3</v>
      </c>
      <c r="O8" s="197">
        <f>(C8-K8)/K8</f>
        <v>-1.6251204113737639E-2</v>
      </c>
      <c r="Q8" s="176">
        <v>141570</v>
      </c>
      <c r="S8" s="176">
        <v>146546</v>
      </c>
      <c r="U8" s="197">
        <f>(Q8-S8)/S8</f>
        <v>-3.3955208603441922E-2</v>
      </c>
    </row>
    <row r="9" spans="1:21" ht="13.4" customHeight="1" x14ac:dyDescent="0.25">
      <c r="A9" s="202" t="s">
        <v>220</v>
      </c>
      <c r="C9" s="176">
        <v>94716</v>
      </c>
      <c r="E9" s="176">
        <v>95704</v>
      </c>
      <c r="G9" s="176">
        <v>100653</v>
      </c>
      <c r="I9" s="176">
        <v>101253</v>
      </c>
      <c r="K9" s="176">
        <v>102896</v>
      </c>
      <c r="M9" s="197">
        <f>(C9-E9)/E9</f>
        <v>-1.0323497450472289E-2</v>
      </c>
      <c r="O9" s="197">
        <f>(C9-K9)/K9</f>
        <v>-7.9497745296221431E-2</v>
      </c>
      <c r="Q9" s="176">
        <v>95207</v>
      </c>
      <c r="S9" s="176">
        <v>104976</v>
      </c>
      <c r="U9" s="197">
        <f>(Q9-S9)/S9</f>
        <v>-9.3059365950312459E-2</v>
      </c>
    </row>
    <row r="10" spans="1:21" ht="13.4" customHeight="1" x14ac:dyDescent="0.25"/>
    <row r="11" spans="1:21" ht="13.4" customHeight="1" x14ac:dyDescent="0.25">
      <c r="A11" s="220" t="s">
        <v>221</v>
      </c>
    </row>
    <row r="12" spans="1:21" ht="13.4" customHeight="1" x14ac:dyDescent="0.25">
      <c r="A12" s="202" t="s">
        <v>222</v>
      </c>
      <c r="C12" s="221">
        <v>11.8</v>
      </c>
      <c r="E12" s="221">
        <v>11.6</v>
      </c>
      <c r="G12" s="221">
        <v>11.8</v>
      </c>
      <c r="I12" s="221">
        <v>11.2</v>
      </c>
      <c r="K12" s="221">
        <v>11.1</v>
      </c>
      <c r="M12" s="197">
        <f>(C12-E12)/E12</f>
        <v>1.7241379310344921E-2</v>
      </c>
      <c r="O12" s="197">
        <f>(C12-K12)/K12</f>
        <v>6.3063063063063154E-2</v>
      </c>
      <c r="Q12" s="229"/>
      <c r="S12" s="230"/>
      <c r="U12" s="223"/>
    </row>
    <row r="13" spans="1:21" ht="13.4" customHeight="1" x14ac:dyDescent="0.25">
      <c r="U13" s="223"/>
    </row>
    <row r="14" spans="1:21" ht="13.4" customHeight="1" x14ac:dyDescent="0.25">
      <c r="A14" s="231" t="s">
        <v>228</v>
      </c>
      <c r="U14" s="223"/>
    </row>
    <row r="15" spans="1:21" ht="13.4" customHeight="1" x14ac:dyDescent="0.25">
      <c r="A15" s="154" t="s">
        <v>231</v>
      </c>
      <c r="C15" s="221">
        <v>2.2000000000000002</v>
      </c>
      <c r="E15" s="200">
        <v>2.5</v>
      </c>
      <c r="G15" s="221">
        <v>2.6</v>
      </c>
      <c r="I15" s="221">
        <v>2.6</v>
      </c>
      <c r="K15" s="221">
        <v>2.8</v>
      </c>
      <c r="M15" s="197">
        <f>(C15-E15)/E15</f>
        <v>-0.11999999999999993</v>
      </c>
      <c r="O15" s="197">
        <f>(C15-K15)/K15</f>
        <v>-0.21428571428571416</v>
      </c>
      <c r="Q15" s="229"/>
      <c r="S15" s="229"/>
      <c r="U15" s="223"/>
    </row>
    <row r="16" spans="1:21" ht="13.4" customHeight="1" x14ac:dyDescent="0.25">
      <c r="A16" s="154" t="s">
        <v>232</v>
      </c>
      <c r="C16" s="176">
        <v>16</v>
      </c>
      <c r="E16" s="176">
        <v>18</v>
      </c>
      <c r="G16" s="176">
        <v>69</v>
      </c>
      <c r="I16" s="176">
        <v>13</v>
      </c>
      <c r="K16" s="176">
        <v>47</v>
      </c>
      <c r="M16" s="213" t="s">
        <v>38</v>
      </c>
      <c r="O16" s="213" t="s">
        <v>38</v>
      </c>
      <c r="Q16" s="229"/>
      <c r="S16" s="229"/>
      <c r="U16" s="223"/>
    </row>
    <row r="17" spans="1:25" ht="13.4" customHeight="1" x14ac:dyDescent="0.25">
      <c r="A17" s="154" t="s">
        <v>233</v>
      </c>
      <c r="C17" s="195">
        <v>7432</v>
      </c>
      <c r="E17" s="195">
        <v>7432</v>
      </c>
      <c r="G17" s="195">
        <v>7334</v>
      </c>
      <c r="I17" s="195">
        <v>7259</v>
      </c>
      <c r="K17" s="195">
        <v>7290</v>
      </c>
      <c r="M17" s="218">
        <f>(C17-E17)/E17</f>
        <v>0</v>
      </c>
      <c r="O17" s="218">
        <f>(C17-K17)/K17</f>
        <v>1.9478737997256516E-2</v>
      </c>
      <c r="Q17" s="229"/>
      <c r="S17" s="229"/>
      <c r="U17" s="223"/>
    </row>
    <row r="18" spans="1:25" ht="13.4" customHeight="1" x14ac:dyDescent="0.25"/>
    <row r="19" spans="1:25" ht="13.4" customHeight="1" x14ac:dyDescent="0.25">
      <c r="A19" s="231" t="s">
        <v>229</v>
      </c>
    </row>
    <row r="20" spans="1:25" ht="13.4" customHeight="1" x14ac:dyDescent="0.25">
      <c r="A20" s="154" t="s">
        <v>234</v>
      </c>
      <c r="C20" s="195">
        <v>237763</v>
      </c>
      <c r="E20" s="195">
        <v>240403</v>
      </c>
      <c r="G20" s="195">
        <v>245634</v>
      </c>
      <c r="I20" s="195">
        <v>232144</v>
      </c>
      <c r="K20" s="195">
        <v>230346</v>
      </c>
      <c r="M20" s="197">
        <f>(C20-E20)/E20</f>
        <v>-1.0981560130281237E-2</v>
      </c>
      <c r="O20" s="218">
        <f>(C20-K20)/K20</f>
        <v>3.2199387009108037E-2</v>
      </c>
      <c r="Q20" s="229"/>
      <c r="S20" s="229"/>
      <c r="U20" s="223"/>
    </row>
    <row r="21" spans="1:25" ht="13.4" customHeight="1" x14ac:dyDescent="0.25">
      <c r="U21" s="223"/>
    </row>
    <row r="22" spans="1:25" ht="13.4" customHeight="1" x14ac:dyDescent="0.25">
      <c r="A22" s="231" t="s">
        <v>230</v>
      </c>
      <c r="U22" s="223"/>
    </row>
    <row r="23" spans="1:25" ht="13.4" customHeight="1" x14ac:dyDescent="0.25">
      <c r="A23" s="206" t="s">
        <v>235</v>
      </c>
      <c r="C23" s="225">
        <v>5207</v>
      </c>
      <c r="E23" s="225">
        <v>5026</v>
      </c>
      <c r="G23" s="225">
        <v>4972</v>
      </c>
      <c r="I23" s="225">
        <v>4516</v>
      </c>
      <c r="K23" s="225">
        <v>3898</v>
      </c>
      <c r="M23" s="211">
        <f>(C23-E23)/E23</f>
        <v>3.6012733784321529E-2</v>
      </c>
      <c r="O23" s="211">
        <f>(C23-K23)/K23</f>
        <v>0.33581323755772191</v>
      </c>
      <c r="Q23" s="232"/>
      <c r="S23" s="232"/>
      <c r="U23" s="215"/>
    </row>
    <row r="24" spans="1:25" ht="13.4" customHeight="1" x14ac:dyDescent="0.25">
      <c r="A24" s="280" t="s">
        <v>224</v>
      </c>
      <c r="B24" s="280"/>
      <c r="C24" s="280"/>
      <c r="D24" s="280"/>
      <c r="E24" s="280"/>
      <c r="F24" s="280"/>
      <c r="G24" s="280"/>
      <c r="H24" s="280"/>
      <c r="I24" s="280"/>
      <c r="J24" s="280"/>
      <c r="K24" s="280"/>
      <c r="L24" s="280"/>
      <c r="M24" s="280"/>
      <c r="N24" s="280"/>
      <c r="O24" s="280"/>
      <c r="P24" s="280"/>
      <c r="Q24" s="280"/>
      <c r="R24" s="280"/>
      <c r="S24" s="280"/>
      <c r="T24" s="280"/>
      <c r="U24" s="280"/>
    </row>
    <row r="25" spans="1:25" ht="13.4" customHeight="1" x14ac:dyDescent="0.25">
      <c r="A25" s="274" t="s">
        <v>225</v>
      </c>
      <c r="B25" s="275"/>
      <c r="C25" s="275"/>
      <c r="D25" s="275"/>
      <c r="E25" s="275"/>
      <c r="F25" s="275"/>
      <c r="G25" s="275"/>
      <c r="H25" s="275"/>
      <c r="I25" s="275"/>
      <c r="J25" s="275"/>
      <c r="K25" s="275"/>
      <c r="L25" s="275"/>
      <c r="M25" s="275"/>
      <c r="N25" s="275"/>
      <c r="O25" s="275"/>
      <c r="P25" s="275"/>
      <c r="Q25" s="275"/>
      <c r="R25" s="275"/>
      <c r="S25" s="275"/>
      <c r="T25" s="275"/>
      <c r="U25" s="275"/>
    </row>
    <row r="26" spans="1:25" ht="13.4" customHeight="1" x14ac:dyDescent="0.25">
      <c r="A26" s="274" t="s">
        <v>236</v>
      </c>
      <c r="B26" s="275"/>
      <c r="C26" s="275"/>
      <c r="D26" s="275"/>
      <c r="E26" s="275"/>
      <c r="F26" s="275"/>
      <c r="G26" s="275"/>
      <c r="H26" s="275"/>
      <c r="I26" s="275"/>
      <c r="J26" s="275"/>
      <c r="K26" s="275"/>
      <c r="L26" s="275"/>
      <c r="M26" s="275"/>
      <c r="N26" s="275"/>
      <c r="O26" s="275"/>
      <c r="P26" s="275"/>
      <c r="Q26" s="275"/>
      <c r="R26" s="275"/>
      <c r="S26" s="275"/>
      <c r="T26" s="275"/>
      <c r="U26" s="275"/>
    </row>
    <row r="27" spans="1:25" ht="13.4" customHeight="1" x14ac:dyDescent="0.25">
      <c r="A27" s="274" t="s">
        <v>237</v>
      </c>
      <c r="B27" s="275"/>
      <c r="C27" s="275"/>
      <c r="D27" s="275"/>
      <c r="E27" s="275"/>
      <c r="F27" s="275"/>
      <c r="G27" s="275"/>
      <c r="H27" s="275"/>
      <c r="I27" s="275"/>
      <c r="J27" s="275"/>
      <c r="K27" s="275"/>
      <c r="L27" s="275"/>
      <c r="M27" s="275"/>
      <c r="N27" s="275"/>
      <c r="O27" s="275"/>
      <c r="P27" s="275"/>
      <c r="Q27" s="275"/>
      <c r="R27" s="275"/>
      <c r="S27" s="275"/>
      <c r="T27" s="275"/>
      <c r="U27" s="275"/>
    </row>
    <row r="28" spans="1:25" ht="13.4" customHeight="1" x14ac:dyDescent="0.25">
      <c r="A28" s="274" t="s">
        <v>74</v>
      </c>
      <c r="B28" s="275"/>
      <c r="C28" s="275"/>
      <c r="D28" s="275"/>
      <c r="E28" s="275"/>
      <c r="F28" s="275"/>
      <c r="G28" s="275"/>
      <c r="H28" s="275"/>
      <c r="I28" s="275"/>
      <c r="J28" s="275"/>
      <c r="K28" s="275"/>
      <c r="L28" s="275"/>
      <c r="M28" s="275"/>
      <c r="N28" s="275"/>
      <c r="O28" s="275"/>
      <c r="P28" s="275"/>
      <c r="Q28" s="275"/>
      <c r="R28" s="275"/>
      <c r="S28" s="275"/>
      <c r="T28" s="275"/>
      <c r="U28" s="275"/>
    </row>
    <row r="30" spans="1:25" x14ac:dyDescent="0.25">
      <c r="Y30" s="164"/>
    </row>
  </sheetData>
  <mergeCells count="9">
    <mergeCell ref="A26:U26"/>
    <mergeCell ref="A27:U27"/>
    <mergeCell ref="A28:U28"/>
    <mergeCell ref="A24:U24"/>
    <mergeCell ref="A2:C2"/>
    <mergeCell ref="I1:U2"/>
    <mergeCell ref="M4:O4"/>
    <mergeCell ref="M3:O3"/>
    <mergeCell ref="A25:U25"/>
  </mergeCells>
  <pageMargins left="0.75" right="0.75" top="1" bottom="1" header="0.5" footer="0.5"/>
  <pageSetup scale="82" orientation="landscape" r:id="rId1"/>
  <headerFooter>
    <oddFooter>&amp;R12</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Y42"/>
  <sheetViews>
    <sheetView showRuler="0" zoomScaleNormal="100" workbookViewId="0">
      <selection activeCell="A2" sqref="A2:C2"/>
    </sheetView>
  </sheetViews>
  <sheetFormatPr defaultColWidth="13.1796875" defaultRowHeight="12.5" x14ac:dyDescent="0.25"/>
  <cols>
    <col min="1" max="1" width="52.54296875" customWidth="1"/>
    <col min="2" max="2" width="0" hidden="1" customWidth="1"/>
    <col min="3" max="3" width="8.54296875" customWidth="1"/>
    <col min="4" max="4" width="0" hidden="1" customWidth="1"/>
    <col min="5" max="5" width="8.54296875" customWidth="1"/>
    <col min="6" max="6" width="0" hidden="1" customWidth="1"/>
    <col min="7" max="7" width="8.54296875" customWidth="1"/>
    <col min="8" max="8" width="0" hidden="1" customWidth="1"/>
    <col min="9" max="9" width="8.54296875" customWidth="1"/>
    <col min="10" max="10" width="0" hidden="1" customWidth="1"/>
    <col min="11" max="11" width="8.54296875" customWidth="1"/>
    <col min="12" max="12" width="0" hidden="1" customWidth="1"/>
    <col min="13" max="13" width="7.54296875" customWidth="1"/>
    <col min="14" max="14" width="0" hidden="1" customWidth="1"/>
    <col min="15" max="15" width="7.54296875" customWidth="1"/>
    <col min="16" max="16" width="0" hidden="1" customWidth="1"/>
    <col min="17" max="17" width="8.54296875" customWidth="1"/>
    <col min="18" max="18" width="0" hidden="1" customWidth="1"/>
    <col min="19" max="19" width="8.54296875" customWidth="1"/>
    <col min="20" max="20" width="0" hidden="1" customWidth="1"/>
    <col min="21" max="21" width="8.453125" customWidth="1"/>
  </cols>
  <sheetData>
    <row r="1" spans="1:21" ht="13.4" customHeight="1" x14ac:dyDescent="0.25">
      <c r="A1" s="9" t="s">
        <v>24</v>
      </c>
      <c r="I1" s="240"/>
      <c r="J1" s="241"/>
      <c r="K1" s="241"/>
      <c r="L1" s="241"/>
      <c r="M1" s="241"/>
      <c r="N1" s="241"/>
      <c r="O1" s="241"/>
      <c r="P1" s="241"/>
      <c r="Q1" s="241"/>
      <c r="R1" s="241"/>
      <c r="S1" s="241"/>
      <c r="T1" s="241"/>
      <c r="U1" s="241"/>
    </row>
    <row r="2" spans="1:21" ht="35.9" customHeight="1" x14ac:dyDescent="0.25">
      <c r="A2" s="281" t="s">
        <v>238</v>
      </c>
      <c r="B2" s="241"/>
      <c r="C2" s="241"/>
      <c r="I2" s="241"/>
      <c r="J2" s="241"/>
      <c r="K2" s="241"/>
      <c r="L2" s="241"/>
      <c r="M2" s="241"/>
      <c r="N2" s="241"/>
      <c r="O2" s="241"/>
      <c r="P2" s="241"/>
      <c r="Q2" s="241"/>
      <c r="R2" s="241"/>
      <c r="S2" s="241"/>
      <c r="T2" s="241"/>
      <c r="U2" s="241"/>
    </row>
    <row r="3" spans="1:21" ht="13.4" customHeight="1" x14ac:dyDescent="0.3">
      <c r="A3" s="11"/>
      <c r="B3" s="87"/>
      <c r="C3" s="87"/>
      <c r="D3" s="87"/>
      <c r="E3" s="87"/>
      <c r="F3" s="36"/>
      <c r="G3" s="36"/>
      <c r="H3" s="36"/>
      <c r="I3" s="36"/>
      <c r="J3" s="36"/>
      <c r="K3" s="36"/>
      <c r="L3" s="36"/>
      <c r="M3" s="262"/>
      <c r="N3" s="262"/>
      <c r="O3" s="262"/>
      <c r="P3" s="8"/>
      <c r="Q3" s="8"/>
      <c r="R3" s="8"/>
      <c r="S3" s="8"/>
      <c r="T3" s="8"/>
      <c r="U3" s="8"/>
    </row>
    <row r="4" spans="1:21" ht="13.4" customHeight="1" x14ac:dyDescent="0.25">
      <c r="M4" s="261" t="s">
        <v>27</v>
      </c>
      <c r="N4" s="254"/>
      <c r="O4" s="254"/>
      <c r="U4" s="116" t="s">
        <v>28</v>
      </c>
    </row>
    <row r="5" spans="1:21" ht="13.4" customHeight="1" x14ac:dyDescent="0.25">
      <c r="A5" s="73" t="s">
        <v>154</v>
      </c>
      <c r="C5" s="74" t="s">
        <v>29</v>
      </c>
      <c r="E5" s="74" t="s">
        <v>30</v>
      </c>
      <c r="G5" s="74" t="s">
        <v>31</v>
      </c>
      <c r="I5" s="74" t="s">
        <v>32</v>
      </c>
      <c r="K5" s="74" t="s">
        <v>33</v>
      </c>
      <c r="M5" s="75" t="s">
        <v>30</v>
      </c>
      <c r="N5" s="36"/>
      <c r="O5" s="75" t="s">
        <v>33</v>
      </c>
      <c r="Q5" s="74" t="s">
        <v>34</v>
      </c>
      <c r="S5" s="74" t="s">
        <v>35</v>
      </c>
      <c r="U5" s="74" t="s">
        <v>35</v>
      </c>
    </row>
    <row r="6" spans="1:21" ht="13.4" customHeight="1" x14ac:dyDescent="0.3">
      <c r="A6" s="115" t="s">
        <v>203</v>
      </c>
      <c r="C6" s="8"/>
      <c r="E6" s="8"/>
      <c r="G6" s="8"/>
      <c r="I6" s="8"/>
      <c r="K6" s="8"/>
      <c r="M6" s="8"/>
      <c r="O6" s="8"/>
      <c r="Q6" s="8"/>
      <c r="S6" s="8"/>
      <c r="U6" s="8"/>
    </row>
    <row r="7" spans="1:21" ht="13.4" customHeight="1" x14ac:dyDescent="0.25">
      <c r="A7" s="82" t="s">
        <v>394</v>
      </c>
      <c r="C7" s="15">
        <v>825</v>
      </c>
      <c r="E7" s="15">
        <v>848</v>
      </c>
      <c r="G7" s="15">
        <v>864</v>
      </c>
      <c r="I7" s="15">
        <v>893</v>
      </c>
      <c r="K7" s="15">
        <v>876</v>
      </c>
      <c r="M7" s="30">
        <f>(C7-E7)/E7</f>
        <v>-2.7122641509433963E-2</v>
      </c>
      <c r="O7" s="30">
        <f>(C7-K7)/K7</f>
        <v>-5.8219178082191778E-2</v>
      </c>
      <c r="Q7" s="15">
        <v>1673</v>
      </c>
      <c r="S7" s="15">
        <v>1726</v>
      </c>
      <c r="U7" s="30">
        <f>(Q7-S7)/S7</f>
        <v>-3.0706836616454229E-2</v>
      </c>
    </row>
    <row r="8" spans="1:21" ht="13.4" customHeight="1" x14ac:dyDescent="0.25">
      <c r="A8" s="82" t="s">
        <v>395</v>
      </c>
      <c r="C8" s="79">
        <v>5</v>
      </c>
      <c r="E8" s="79">
        <v>34</v>
      </c>
      <c r="G8" s="79">
        <v>32</v>
      </c>
      <c r="I8" s="79">
        <v>21</v>
      </c>
      <c r="K8" s="79">
        <v>14</v>
      </c>
      <c r="M8" s="80" t="s">
        <v>38</v>
      </c>
      <c r="O8" s="30">
        <f>(C8-K8)/K8</f>
        <v>-0.6428571428571429</v>
      </c>
      <c r="Q8" s="79">
        <v>39</v>
      </c>
      <c r="S8" s="79">
        <v>54</v>
      </c>
      <c r="U8" s="30">
        <f>(Q8-S8)/S8</f>
        <v>-0.27777777777777779</v>
      </c>
    </row>
    <row r="9" spans="1:21" ht="13.4" customHeight="1" x14ac:dyDescent="0.25">
      <c r="A9" s="81" t="s">
        <v>239</v>
      </c>
      <c r="C9" s="25">
        <v>830</v>
      </c>
      <c r="E9" s="25">
        <v>882</v>
      </c>
      <c r="G9" s="25">
        <v>896</v>
      </c>
      <c r="I9" s="25">
        <v>914</v>
      </c>
      <c r="K9" s="25">
        <v>890</v>
      </c>
      <c r="M9" s="28">
        <f>(C9-E9)/E9</f>
        <v>-5.8956916099773243E-2</v>
      </c>
      <c r="O9" s="28">
        <f>(C9-K9)/K9</f>
        <v>-6.741573033707865E-2</v>
      </c>
      <c r="Q9" s="25">
        <v>1712</v>
      </c>
      <c r="S9" s="25">
        <v>1780</v>
      </c>
      <c r="U9" s="28">
        <f>(Q9-S9)/S9</f>
        <v>-3.8202247191011236E-2</v>
      </c>
    </row>
    <row r="10" spans="1:21" ht="13.4" customHeight="1" x14ac:dyDescent="0.25">
      <c r="A10" s="82" t="s">
        <v>397</v>
      </c>
      <c r="C10" s="19">
        <v>51</v>
      </c>
      <c r="E10" s="19">
        <v>32</v>
      </c>
      <c r="G10" s="19">
        <v>28</v>
      </c>
      <c r="I10" s="19">
        <v>28</v>
      </c>
      <c r="K10" s="19">
        <v>28</v>
      </c>
      <c r="M10" s="30">
        <f>(C10-E10)/E10</f>
        <v>0.59375</v>
      </c>
      <c r="O10" s="30">
        <f>(C10-K10)/K10</f>
        <v>0.8214285714285714</v>
      </c>
      <c r="Q10" s="19">
        <v>83</v>
      </c>
      <c r="S10" s="19">
        <v>56</v>
      </c>
      <c r="U10" s="30">
        <f>(Q10-S10)/S10</f>
        <v>0.48214285714285715</v>
      </c>
    </row>
    <row r="11" spans="1:21" ht="13.4" customHeight="1" x14ac:dyDescent="0.25">
      <c r="A11" s="82" t="s">
        <v>396</v>
      </c>
      <c r="C11" s="79">
        <v>-31</v>
      </c>
      <c r="E11" s="79">
        <v>1</v>
      </c>
      <c r="G11" s="79">
        <v>22</v>
      </c>
      <c r="I11" s="79">
        <v>20</v>
      </c>
      <c r="K11" s="79">
        <v>16</v>
      </c>
      <c r="M11" s="80" t="s">
        <v>38</v>
      </c>
      <c r="O11" s="80" t="s">
        <v>38</v>
      </c>
      <c r="Q11" s="79">
        <v>-30</v>
      </c>
      <c r="S11" s="79">
        <v>38</v>
      </c>
      <c r="U11" s="80" t="s">
        <v>38</v>
      </c>
    </row>
    <row r="12" spans="1:21" ht="13.4" customHeight="1" x14ac:dyDescent="0.25">
      <c r="A12" s="81" t="s">
        <v>83</v>
      </c>
      <c r="C12" s="25">
        <v>850</v>
      </c>
      <c r="E12" s="25">
        <v>915</v>
      </c>
      <c r="G12" s="25">
        <v>946</v>
      </c>
      <c r="I12" s="25">
        <v>962</v>
      </c>
      <c r="K12" s="25">
        <v>934</v>
      </c>
      <c r="M12" s="28">
        <v>-7.0000000000000007E-2</v>
      </c>
      <c r="O12" s="28">
        <v>-0.09</v>
      </c>
      <c r="Q12" s="25">
        <v>1765</v>
      </c>
      <c r="S12" s="25">
        <v>1874</v>
      </c>
      <c r="U12" s="28">
        <v>-0.06</v>
      </c>
    </row>
    <row r="13" spans="1:21" ht="13.4" customHeight="1" x14ac:dyDescent="0.25">
      <c r="A13" s="82" t="s">
        <v>240</v>
      </c>
      <c r="C13" s="79">
        <v>-13</v>
      </c>
      <c r="E13" s="79">
        <v>-8</v>
      </c>
      <c r="G13" s="79">
        <v>23</v>
      </c>
      <c r="I13" s="79">
        <v>23</v>
      </c>
      <c r="K13" s="79">
        <v>18</v>
      </c>
      <c r="M13" s="80" t="s">
        <v>38</v>
      </c>
      <c r="O13" s="80" t="s">
        <v>38</v>
      </c>
      <c r="Q13" s="79">
        <v>-21</v>
      </c>
      <c r="S13" s="79">
        <v>21</v>
      </c>
      <c r="U13" s="80" t="s">
        <v>38</v>
      </c>
    </row>
    <row r="14" spans="1:21" ht="13.4" customHeight="1" x14ac:dyDescent="0.25">
      <c r="A14" s="81" t="s">
        <v>241</v>
      </c>
      <c r="C14" s="25">
        <v>837</v>
      </c>
      <c r="E14" s="25">
        <v>907</v>
      </c>
      <c r="G14" s="25">
        <v>969</v>
      </c>
      <c r="I14" s="25">
        <v>985</v>
      </c>
      <c r="K14" s="25">
        <v>952</v>
      </c>
      <c r="M14" s="28">
        <f>(C14-E14)/E14</f>
        <v>-7.7177508269018744E-2</v>
      </c>
      <c r="O14" s="28">
        <f>(C14-K14)/K14</f>
        <v>-0.12079831932773109</v>
      </c>
      <c r="Q14" s="25">
        <v>1744</v>
      </c>
      <c r="S14" s="25">
        <v>1895</v>
      </c>
      <c r="U14" s="28">
        <f>(Q14-S14)/S14</f>
        <v>-7.9683377308707129E-2</v>
      </c>
    </row>
    <row r="15" spans="1:21" ht="13.4" customHeight="1" x14ac:dyDescent="0.25">
      <c r="A15" s="82" t="s">
        <v>398</v>
      </c>
      <c r="C15" s="79">
        <v>62</v>
      </c>
      <c r="E15" s="79">
        <v>57</v>
      </c>
      <c r="G15" s="79">
        <v>51</v>
      </c>
      <c r="I15" s="79">
        <v>47</v>
      </c>
      <c r="K15" s="79">
        <v>47</v>
      </c>
      <c r="M15" s="30">
        <f>(C15-E15)/E15</f>
        <v>8.771929824561403E-2</v>
      </c>
      <c r="O15" s="30">
        <f>(C15-K15)/K15</f>
        <v>0.31914893617021278</v>
      </c>
      <c r="Q15" s="79">
        <v>119</v>
      </c>
      <c r="S15" s="79">
        <v>95</v>
      </c>
      <c r="U15" s="30">
        <f>(Q15-S15)/S15</f>
        <v>0.25263157894736843</v>
      </c>
    </row>
    <row r="16" spans="1:21" ht="13.4" customHeight="1" x14ac:dyDescent="0.25">
      <c r="A16" s="123" t="s">
        <v>86</v>
      </c>
      <c r="C16" s="25">
        <v>899</v>
      </c>
      <c r="E16" s="25">
        <v>964</v>
      </c>
      <c r="G16" s="25">
        <v>1020</v>
      </c>
      <c r="I16" s="25">
        <v>1032</v>
      </c>
      <c r="K16" s="25">
        <v>999</v>
      </c>
      <c r="M16" s="28">
        <f>(C16-E16)/E16</f>
        <v>-6.7427385892116179E-2</v>
      </c>
      <c r="O16" s="28">
        <f>(C16-K16)/K16</f>
        <v>-0.10010010010010011</v>
      </c>
      <c r="Q16" s="25">
        <v>1863</v>
      </c>
      <c r="S16" s="25">
        <v>1990</v>
      </c>
      <c r="U16" s="28">
        <f>(Q16-S16)/S16</f>
        <v>-6.3819095477386928E-2</v>
      </c>
    </row>
    <row r="17" spans="1:25" ht="13.4" customHeight="1" x14ac:dyDescent="0.25">
      <c r="A17" s="32" t="s">
        <v>42</v>
      </c>
      <c r="C17" s="19">
        <v>0</v>
      </c>
      <c r="E17" s="19">
        <v>-3</v>
      </c>
      <c r="G17" s="19">
        <v>-6</v>
      </c>
      <c r="I17" s="19">
        <v>-7</v>
      </c>
      <c r="K17" s="19">
        <v>-4</v>
      </c>
      <c r="M17" s="80" t="s">
        <v>38</v>
      </c>
      <c r="O17" s="80" t="s">
        <v>38</v>
      </c>
      <c r="Q17" s="19">
        <v>-3</v>
      </c>
      <c r="S17" s="19">
        <v>0</v>
      </c>
      <c r="U17" s="80" t="s">
        <v>38</v>
      </c>
    </row>
    <row r="18" spans="1:25" ht="13.4" customHeight="1" x14ac:dyDescent="0.25">
      <c r="A18" s="32" t="s">
        <v>209</v>
      </c>
      <c r="C18" s="19">
        <v>685</v>
      </c>
      <c r="E18" s="19">
        <v>748</v>
      </c>
      <c r="G18" s="19">
        <v>741</v>
      </c>
      <c r="I18" s="19">
        <v>684</v>
      </c>
      <c r="K18" s="19">
        <v>669</v>
      </c>
      <c r="M18" s="30">
        <f>(C18-E18)/E18</f>
        <v>-8.4224598930481287E-2</v>
      </c>
      <c r="O18" s="30">
        <f>(C18-K18)/K18</f>
        <v>2.391629297458894E-2</v>
      </c>
      <c r="Q18" s="19">
        <v>1433</v>
      </c>
      <c r="S18" s="19">
        <v>1371</v>
      </c>
      <c r="U18" s="30">
        <f>(Q18-S18)/S18</f>
        <v>4.5222465353756382E-2</v>
      </c>
    </row>
    <row r="19" spans="1:25" ht="13.4" customHeight="1" x14ac:dyDescent="0.25">
      <c r="A19" s="32" t="s">
        <v>95</v>
      </c>
      <c r="C19" s="79">
        <v>6</v>
      </c>
      <c r="E19" s="79">
        <v>7</v>
      </c>
      <c r="G19" s="79">
        <v>7</v>
      </c>
      <c r="I19" s="79">
        <v>7</v>
      </c>
      <c r="K19" s="79">
        <v>8</v>
      </c>
      <c r="M19" s="30">
        <f>(C19-E19)/E19</f>
        <v>-0.14285714285714285</v>
      </c>
      <c r="O19" s="30">
        <f>(C19-K19)/K19</f>
        <v>-0.25</v>
      </c>
      <c r="Q19" s="79">
        <v>13</v>
      </c>
      <c r="S19" s="79">
        <v>15</v>
      </c>
      <c r="U19" s="30">
        <f>(Q19-S19)/S19</f>
        <v>-0.13333333333333333</v>
      </c>
    </row>
    <row r="20" spans="1:25" ht="13.4" customHeight="1" x14ac:dyDescent="0.25">
      <c r="A20" s="123" t="s">
        <v>97</v>
      </c>
      <c r="C20" s="83">
        <v>691</v>
      </c>
      <c r="E20" s="83">
        <v>755</v>
      </c>
      <c r="G20" s="83">
        <v>748</v>
      </c>
      <c r="I20" s="83">
        <v>691</v>
      </c>
      <c r="K20" s="83">
        <v>677</v>
      </c>
      <c r="M20" s="28">
        <f>(C20-E20)/E20</f>
        <v>-8.4768211920529801E-2</v>
      </c>
      <c r="O20" s="28">
        <f>(C20-K20)/K20</f>
        <v>2.0679468242245199E-2</v>
      </c>
      <c r="Q20" s="83">
        <v>1446</v>
      </c>
      <c r="S20" s="83">
        <v>1386</v>
      </c>
      <c r="U20" s="28">
        <f>(Q20-S20)/S20</f>
        <v>4.3290043290043288E-2</v>
      </c>
    </row>
    <row r="21" spans="1:25" ht="13.4" customHeight="1" x14ac:dyDescent="0.25">
      <c r="A21" s="123" t="s">
        <v>44</v>
      </c>
      <c r="C21" s="26">
        <v>208</v>
      </c>
      <c r="E21" s="26">
        <v>212</v>
      </c>
      <c r="G21" s="26">
        <v>278</v>
      </c>
      <c r="I21" s="26">
        <v>348</v>
      </c>
      <c r="K21" s="26">
        <v>326</v>
      </c>
      <c r="M21" s="28">
        <f>(C21-E21)/E21</f>
        <v>-1.8867924528301886E-2</v>
      </c>
      <c r="O21" s="28">
        <f>(C21-K21)/K21</f>
        <v>-0.3619631901840491</v>
      </c>
      <c r="Q21" s="26">
        <v>420</v>
      </c>
      <c r="S21" s="26">
        <v>604</v>
      </c>
      <c r="U21" s="28">
        <f>(Q21-S21)/S21</f>
        <v>-0.30463576158940397</v>
      </c>
    </row>
    <row r="22" spans="1:25" ht="13.4" customHeight="1" x14ac:dyDescent="0.25"/>
    <row r="23" spans="1:25" ht="13.4" customHeight="1" x14ac:dyDescent="0.25"/>
    <row r="24" spans="1:25" ht="13.4" customHeight="1" x14ac:dyDescent="0.25">
      <c r="A24" s="9" t="s">
        <v>210</v>
      </c>
    </row>
    <row r="25" spans="1:25" ht="13.4" customHeight="1" x14ac:dyDescent="0.25">
      <c r="A25" s="82" t="s">
        <v>242</v>
      </c>
      <c r="C25" s="15">
        <v>603</v>
      </c>
      <c r="E25" s="15">
        <v>658</v>
      </c>
      <c r="G25" s="15">
        <v>709</v>
      </c>
      <c r="I25" s="15">
        <v>727</v>
      </c>
      <c r="K25" s="15">
        <v>700</v>
      </c>
      <c r="M25" s="30">
        <f>(C25-E25)/E25</f>
        <v>-8.3586626139817627E-2</v>
      </c>
      <c r="O25" s="30">
        <f>(C25-K25)/K25</f>
        <v>-0.13857142857142857</v>
      </c>
      <c r="Q25" s="15">
        <v>1261</v>
      </c>
      <c r="S25" s="15">
        <v>1398</v>
      </c>
      <c r="U25" s="30">
        <f>(Q25-S25)/S25</f>
        <v>-9.7997138769670963E-2</v>
      </c>
    </row>
    <row r="26" spans="1:25" ht="13.4" customHeight="1" x14ac:dyDescent="0.25">
      <c r="A26" s="82" t="s">
        <v>243</v>
      </c>
      <c r="C26" s="79">
        <v>296</v>
      </c>
      <c r="E26" s="79">
        <v>306</v>
      </c>
      <c r="G26" s="79">
        <v>311</v>
      </c>
      <c r="I26" s="79">
        <v>305</v>
      </c>
      <c r="K26" s="79">
        <v>299</v>
      </c>
      <c r="M26" s="30">
        <f>(C26-E26)/E26</f>
        <v>-3.2679738562091505E-2</v>
      </c>
      <c r="O26" s="30">
        <f>(C26-K26)/K26</f>
        <v>-1.0033444816053512E-2</v>
      </c>
      <c r="Q26" s="79">
        <v>602</v>
      </c>
      <c r="S26" s="79">
        <v>592</v>
      </c>
      <c r="U26" s="30">
        <f>(Q26-S26)/S26</f>
        <v>1.6891891891891893E-2</v>
      </c>
    </row>
    <row r="27" spans="1:25" ht="13.4" customHeight="1" x14ac:dyDescent="0.25">
      <c r="A27" s="81" t="s">
        <v>211</v>
      </c>
      <c r="C27" s="26">
        <v>899</v>
      </c>
      <c r="E27" s="26">
        <v>964</v>
      </c>
      <c r="G27" s="26">
        <v>1020</v>
      </c>
      <c r="I27" s="26">
        <v>1032</v>
      </c>
      <c r="K27" s="26">
        <v>999</v>
      </c>
      <c r="M27" s="28">
        <f>(C27-E27)/E27</f>
        <v>-6.7427385892116179E-2</v>
      </c>
      <c r="O27" s="28">
        <f>(C27-K27)/K27</f>
        <v>-0.10010010010010011</v>
      </c>
      <c r="Q27" s="26">
        <v>1863</v>
      </c>
      <c r="S27" s="26">
        <v>1990</v>
      </c>
      <c r="U27" s="28">
        <f>(Q27-S27)/S27</f>
        <v>-6.3819095477386928E-2</v>
      </c>
    </row>
    <row r="28" spans="1:25" ht="13.4" customHeight="1" x14ac:dyDescent="0.25"/>
    <row r="29" spans="1:25" ht="13.4" customHeight="1" x14ac:dyDescent="0.25">
      <c r="A29" s="120" t="s">
        <v>212</v>
      </c>
    </row>
    <row r="30" spans="1:25" ht="13.4" customHeight="1" x14ac:dyDescent="0.25">
      <c r="A30" s="32" t="s">
        <v>51</v>
      </c>
      <c r="C30" s="29">
        <v>0.23</v>
      </c>
      <c r="E30" s="29">
        <v>0.22</v>
      </c>
      <c r="G30" s="29">
        <v>0.27</v>
      </c>
      <c r="I30" s="29">
        <v>0.34</v>
      </c>
      <c r="K30" s="29">
        <v>0.33</v>
      </c>
      <c r="Q30" s="29">
        <v>0.23</v>
      </c>
      <c r="S30" s="29">
        <v>0.3</v>
      </c>
      <c r="Y30" s="164"/>
    </row>
    <row r="31" spans="1:25" ht="13.4" customHeight="1" x14ac:dyDescent="0.25">
      <c r="A31" s="32" t="s">
        <v>244</v>
      </c>
      <c r="C31" s="29">
        <v>0.26</v>
      </c>
      <c r="E31" s="29">
        <v>0.24</v>
      </c>
      <c r="G31" s="29">
        <v>0.28999999999999998</v>
      </c>
      <c r="I31" s="29">
        <v>0.36</v>
      </c>
      <c r="K31" s="29">
        <v>0.35000000000000003</v>
      </c>
      <c r="Q31" s="29">
        <v>0.25</v>
      </c>
      <c r="S31" s="29">
        <v>0.33</v>
      </c>
    </row>
    <row r="32" spans="1:25" ht="13.4" customHeight="1" x14ac:dyDescent="0.25"/>
    <row r="33" spans="1:21" ht="13.4" customHeight="1" x14ac:dyDescent="0.25">
      <c r="A33" s="120" t="s">
        <v>217</v>
      </c>
    </row>
    <row r="34" spans="1:21" ht="13.4" customHeight="1" x14ac:dyDescent="0.25">
      <c r="A34" s="72" t="s">
        <v>218</v>
      </c>
      <c r="C34" s="15">
        <v>14087</v>
      </c>
      <c r="E34" s="15">
        <v>13228</v>
      </c>
      <c r="G34" s="15">
        <v>12737</v>
      </c>
      <c r="I34" s="15">
        <v>12248</v>
      </c>
      <c r="K34" s="15">
        <v>11871</v>
      </c>
      <c r="M34" s="29">
        <f>(C34-E34)/E34</f>
        <v>6.4938010281221648E-2</v>
      </c>
      <c r="O34" s="29">
        <f>(C34-K34)/K34</f>
        <v>0.18667340577878863</v>
      </c>
      <c r="Q34" s="15">
        <v>13660</v>
      </c>
      <c r="S34" s="15">
        <v>11742</v>
      </c>
      <c r="U34" s="29">
        <f>(Q34-S34)/S34</f>
        <v>0.16334525634474537</v>
      </c>
    </row>
    <row r="35" spans="1:21" ht="13.4" customHeight="1" x14ac:dyDescent="0.25">
      <c r="A35" s="72" t="s">
        <v>245</v>
      </c>
      <c r="C35" s="15">
        <v>33668</v>
      </c>
      <c r="E35" s="15">
        <v>35629</v>
      </c>
      <c r="G35" s="15">
        <v>31306</v>
      </c>
      <c r="I35" s="15">
        <v>30195</v>
      </c>
      <c r="K35" s="15">
        <v>30370</v>
      </c>
      <c r="M35" s="30">
        <f>(C35-E35)/E35</f>
        <v>-5.503943416879508E-2</v>
      </c>
      <c r="O35" s="29">
        <f>(C35-K35)/K35</f>
        <v>0.10859400724399078</v>
      </c>
      <c r="Q35" s="15">
        <v>34643</v>
      </c>
      <c r="S35" s="15">
        <v>31213</v>
      </c>
      <c r="U35" s="29">
        <f>(Q35-S35)/S35</f>
        <v>0.10989010989010989</v>
      </c>
    </row>
    <row r="36" spans="1:21" ht="13.4" customHeight="1" x14ac:dyDescent="0.25">
      <c r="A36" s="71" t="s">
        <v>220</v>
      </c>
      <c r="C36" s="118">
        <v>20802</v>
      </c>
      <c r="E36" s="118">
        <v>22501</v>
      </c>
      <c r="G36" s="118">
        <v>18374</v>
      </c>
      <c r="I36" s="118">
        <v>17270</v>
      </c>
      <c r="K36" s="118">
        <v>17466</v>
      </c>
      <c r="M36" s="122">
        <f>(C36-E36)/E36</f>
        <v>-7.5507755210879518E-2</v>
      </c>
      <c r="O36" s="113">
        <f>(C36-K36)/K36</f>
        <v>0.19099965647543798</v>
      </c>
      <c r="Q36" s="118">
        <v>21647</v>
      </c>
      <c r="S36" s="118">
        <v>18317</v>
      </c>
      <c r="U36" s="113">
        <f>(Q36-S36)/S36</f>
        <v>0.18179832942075669</v>
      </c>
    </row>
    <row r="37" spans="1:21" ht="24" customHeight="1" x14ac:dyDescent="0.25">
      <c r="A37" s="255" t="s">
        <v>246</v>
      </c>
      <c r="B37" s="255"/>
      <c r="C37" s="255"/>
      <c r="D37" s="255"/>
      <c r="E37" s="255"/>
      <c r="F37" s="255"/>
      <c r="G37" s="255"/>
      <c r="H37" s="255"/>
      <c r="I37" s="255"/>
      <c r="J37" s="255"/>
      <c r="K37" s="255"/>
      <c r="L37" s="255"/>
      <c r="M37" s="255"/>
      <c r="N37" s="255"/>
      <c r="O37" s="255"/>
      <c r="P37" s="255"/>
      <c r="Q37" s="255"/>
      <c r="R37" s="255"/>
      <c r="S37" s="255"/>
      <c r="T37" s="255"/>
      <c r="U37" s="255"/>
    </row>
    <row r="38" spans="1:21" ht="12.65" customHeight="1" x14ac:dyDescent="0.25">
      <c r="A38" s="273" t="s">
        <v>247</v>
      </c>
      <c r="B38" s="260"/>
      <c r="C38" s="260"/>
      <c r="D38" s="260"/>
      <c r="E38" s="260"/>
      <c r="F38" s="260"/>
      <c r="G38" s="260"/>
      <c r="H38" s="260"/>
      <c r="I38" s="260"/>
      <c r="J38" s="260"/>
      <c r="K38" s="260"/>
      <c r="L38" s="260"/>
      <c r="M38" s="260"/>
      <c r="N38" s="260"/>
      <c r="O38" s="260"/>
      <c r="P38" s="260"/>
      <c r="Q38" s="260"/>
      <c r="R38" s="260"/>
      <c r="S38" s="260"/>
      <c r="T38" s="260"/>
      <c r="U38" s="260"/>
    </row>
    <row r="39" spans="1:21" ht="12.65" customHeight="1" x14ac:dyDescent="0.25">
      <c r="A39" s="273" t="s">
        <v>248</v>
      </c>
      <c r="B39" s="260"/>
      <c r="C39" s="260"/>
      <c r="D39" s="260"/>
      <c r="E39" s="260"/>
      <c r="F39" s="260"/>
      <c r="G39" s="260"/>
      <c r="H39" s="260"/>
      <c r="I39" s="260"/>
      <c r="J39" s="260"/>
      <c r="K39" s="260"/>
      <c r="L39" s="260"/>
      <c r="M39" s="260"/>
      <c r="N39" s="260"/>
      <c r="O39" s="260"/>
      <c r="P39" s="260"/>
      <c r="Q39" s="260"/>
      <c r="R39" s="260"/>
      <c r="S39" s="260"/>
      <c r="T39" s="260"/>
      <c r="U39" s="260"/>
    </row>
    <row r="40" spans="1:21" ht="12.65" customHeight="1" x14ac:dyDescent="0.25">
      <c r="A40" s="273" t="s">
        <v>249</v>
      </c>
      <c r="B40" s="260"/>
      <c r="C40" s="260"/>
      <c r="D40" s="260"/>
      <c r="E40" s="260"/>
      <c r="F40" s="260"/>
      <c r="G40" s="260"/>
      <c r="H40" s="260"/>
      <c r="I40" s="260"/>
      <c r="J40" s="260"/>
      <c r="K40" s="260"/>
      <c r="L40" s="260"/>
      <c r="M40" s="260"/>
      <c r="N40" s="260"/>
      <c r="O40" s="260"/>
      <c r="P40" s="260"/>
      <c r="Q40" s="260"/>
      <c r="R40" s="260"/>
      <c r="S40" s="260"/>
      <c r="T40" s="260"/>
      <c r="U40" s="260"/>
    </row>
    <row r="41" spans="1:21" ht="13.4" customHeight="1" x14ac:dyDescent="0.25">
      <c r="A41" s="273" t="s">
        <v>250</v>
      </c>
      <c r="B41" s="260"/>
      <c r="C41" s="260"/>
      <c r="D41" s="260"/>
      <c r="E41" s="260"/>
      <c r="F41" s="260"/>
      <c r="G41" s="260"/>
      <c r="H41" s="260"/>
      <c r="I41" s="260"/>
      <c r="J41" s="260"/>
      <c r="K41" s="260"/>
      <c r="L41" s="260"/>
      <c r="M41" s="260"/>
      <c r="N41" s="260"/>
      <c r="O41" s="260"/>
      <c r="P41" s="260"/>
      <c r="Q41" s="260"/>
      <c r="R41" s="260"/>
      <c r="S41" s="260"/>
      <c r="T41" s="260"/>
      <c r="U41" s="260"/>
    </row>
    <row r="42" spans="1:21" ht="13.4" customHeight="1" x14ac:dyDescent="0.25">
      <c r="A42" s="273" t="s">
        <v>74</v>
      </c>
      <c r="B42" s="260"/>
      <c r="C42" s="260"/>
      <c r="D42" s="260"/>
      <c r="E42" s="260"/>
      <c r="F42" s="260"/>
      <c r="G42" s="260"/>
      <c r="H42" s="260"/>
      <c r="I42" s="260"/>
      <c r="J42" s="260"/>
      <c r="K42" s="260"/>
      <c r="L42" s="260"/>
      <c r="M42" s="260"/>
      <c r="N42" s="260"/>
      <c r="O42" s="260"/>
      <c r="P42" s="260"/>
      <c r="Q42" s="260"/>
      <c r="R42" s="260"/>
      <c r="S42" s="260"/>
      <c r="T42" s="260"/>
      <c r="U42" s="260"/>
    </row>
  </sheetData>
  <mergeCells count="10">
    <mergeCell ref="A2:C2"/>
    <mergeCell ref="I1:U2"/>
    <mergeCell ref="M4:O4"/>
    <mergeCell ref="M3:O3"/>
    <mergeCell ref="A42:U42"/>
    <mergeCell ref="A40:U40"/>
    <mergeCell ref="A41:U41"/>
    <mergeCell ref="A37:U37"/>
    <mergeCell ref="A38:U38"/>
    <mergeCell ref="A39:U39"/>
  </mergeCells>
  <pageMargins left="0.75" right="0.75" top="1" bottom="1" header="0.5" footer="0.5"/>
  <pageSetup scale="79" orientation="landscape" r:id="rId1"/>
  <headerFooter>
    <oddFooter>&amp;R13</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Y37"/>
  <sheetViews>
    <sheetView showRuler="0" zoomScaleNormal="100" workbookViewId="0">
      <selection sqref="A1:C1"/>
    </sheetView>
  </sheetViews>
  <sheetFormatPr defaultColWidth="13.1796875" defaultRowHeight="12.5" x14ac:dyDescent="0.25"/>
  <cols>
    <col min="1" max="1" width="52.54296875" style="164" customWidth="1"/>
    <col min="2" max="2" width="0" style="164" hidden="1" customWidth="1"/>
    <col min="3" max="3" width="8.54296875" style="164" customWidth="1"/>
    <col min="4" max="4" width="0" style="164" hidden="1" customWidth="1"/>
    <col min="5" max="5" width="8.54296875" style="164" customWidth="1"/>
    <col min="6" max="6" width="0" style="164" hidden="1" customWidth="1"/>
    <col min="7" max="7" width="8.54296875" style="164" customWidth="1"/>
    <col min="8" max="8" width="0" style="164" hidden="1" customWidth="1"/>
    <col min="9" max="9" width="8.54296875" style="164" customWidth="1"/>
    <col min="10" max="10" width="0" style="164" hidden="1" customWidth="1"/>
    <col min="11" max="11" width="8.54296875" style="164" customWidth="1"/>
    <col min="12" max="12" width="0" style="164" hidden="1" customWidth="1"/>
    <col min="13" max="13" width="7.54296875" style="164" customWidth="1"/>
    <col min="14" max="14" width="0" style="164" hidden="1" customWidth="1"/>
    <col min="15" max="15" width="7.54296875" style="164" customWidth="1"/>
    <col min="16" max="16" width="0" style="164" hidden="1" customWidth="1"/>
    <col min="17" max="17" width="8.54296875" style="164" customWidth="1"/>
    <col min="18" max="18" width="0" style="164" hidden="1" customWidth="1"/>
    <col min="19" max="19" width="8.54296875" style="164" customWidth="1"/>
    <col min="20" max="20" width="0" style="164" hidden="1" customWidth="1"/>
    <col min="21" max="21" width="8.453125" style="164" customWidth="1"/>
  </cols>
  <sheetData>
    <row r="1" spans="1:21" ht="13.4" customHeight="1" x14ac:dyDescent="0.25">
      <c r="A1" s="284" t="s">
        <v>24</v>
      </c>
      <c r="B1" s="245"/>
      <c r="C1" s="245"/>
      <c r="K1" s="246"/>
      <c r="L1" s="245"/>
      <c r="M1" s="245"/>
      <c r="N1" s="245"/>
      <c r="O1" s="245"/>
      <c r="P1" s="245"/>
      <c r="Q1" s="245"/>
      <c r="R1" s="245"/>
      <c r="S1" s="245"/>
      <c r="T1" s="245"/>
      <c r="U1" s="245"/>
    </row>
    <row r="2" spans="1:21" ht="35.9" customHeight="1" x14ac:dyDescent="0.25">
      <c r="A2" s="283" t="s">
        <v>251</v>
      </c>
      <c r="B2" s="245"/>
      <c r="C2" s="245"/>
      <c r="D2" s="245"/>
      <c r="E2" s="245"/>
      <c r="F2" s="245"/>
      <c r="G2" s="245"/>
      <c r="H2" s="245"/>
      <c r="I2" s="245"/>
      <c r="K2" s="245"/>
      <c r="L2" s="245"/>
      <c r="M2" s="245"/>
      <c r="N2" s="245"/>
      <c r="O2" s="245"/>
      <c r="P2" s="245"/>
      <c r="Q2" s="245"/>
      <c r="R2" s="245"/>
      <c r="S2" s="245"/>
      <c r="T2" s="245"/>
      <c r="U2" s="245"/>
    </row>
    <row r="3" spans="1:21" ht="13.4" customHeight="1" x14ac:dyDescent="0.3">
      <c r="A3" s="169"/>
      <c r="B3" s="212"/>
      <c r="C3" s="212"/>
      <c r="D3" s="212"/>
      <c r="E3" s="212"/>
      <c r="F3" s="170"/>
      <c r="G3" s="170"/>
      <c r="H3" s="170"/>
      <c r="I3" s="170"/>
      <c r="J3" s="170"/>
      <c r="K3" s="170"/>
      <c r="L3" s="170"/>
      <c r="M3" s="278"/>
      <c r="N3" s="278"/>
      <c r="O3" s="278"/>
      <c r="P3" s="168"/>
      <c r="Q3" s="168"/>
      <c r="R3" s="168"/>
      <c r="S3" s="168"/>
      <c r="T3" s="168"/>
      <c r="U3" s="168"/>
    </row>
    <row r="4" spans="1:21" ht="13.4" customHeight="1" x14ac:dyDescent="0.25">
      <c r="M4" s="276" t="s">
        <v>27</v>
      </c>
      <c r="N4" s="277"/>
      <c r="O4" s="277"/>
      <c r="U4" s="213" t="s">
        <v>28</v>
      </c>
    </row>
    <row r="5" spans="1:21" ht="13.4" customHeight="1" x14ac:dyDescent="0.25">
      <c r="A5" s="214" t="s">
        <v>252</v>
      </c>
      <c r="C5" s="215" t="s">
        <v>29</v>
      </c>
      <c r="E5" s="215" t="s">
        <v>30</v>
      </c>
      <c r="G5" s="215" t="s">
        <v>31</v>
      </c>
      <c r="I5" s="215" t="s">
        <v>32</v>
      </c>
      <c r="K5" s="215" t="s">
        <v>33</v>
      </c>
      <c r="M5" s="216" t="s">
        <v>30</v>
      </c>
      <c r="N5" s="170"/>
      <c r="O5" s="216" t="s">
        <v>33</v>
      </c>
      <c r="Q5" s="215" t="s">
        <v>34</v>
      </c>
      <c r="S5" s="215" t="s">
        <v>35</v>
      </c>
      <c r="U5" s="215" t="s">
        <v>35</v>
      </c>
    </row>
    <row r="6" spans="1:21" ht="13.4" customHeight="1" x14ac:dyDescent="0.3">
      <c r="A6" s="233" t="s">
        <v>253</v>
      </c>
      <c r="C6" s="233"/>
      <c r="E6" s="233"/>
      <c r="G6" s="233"/>
      <c r="I6" s="233"/>
      <c r="K6" s="233"/>
      <c r="M6" s="212"/>
      <c r="O6" s="212"/>
      <c r="Q6" s="168"/>
      <c r="S6" s="168"/>
      <c r="U6" s="168"/>
    </row>
    <row r="7" spans="1:21" ht="13.4" customHeight="1" x14ac:dyDescent="0.25">
      <c r="A7" s="234" t="s">
        <v>254</v>
      </c>
      <c r="C7" s="176">
        <v>139</v>
      </c>
      <c r="E7" s="176">
        <v>168</v>
      </c>
      <c r="G7" s="176">
        <v>187</v>
      </c>
      <c r="I7" s="176">
        <v>180</v>
      </c>
      <c r="K7" s="176">
        <v>187</v>
      </c>
      <c r="M7" s="197">
        <f t="shared" ref="M7:M13" si="0">(C7-E7)/E7</f>
        <v>-0.17261904761904762</v>
      </c>
      <c r="O7" s="197">
        <f t="shared" ref="O7:O13" si="1">(C7-K7)/K7</f>
        <v>-0.25668449197860965</v>
      </c>
    </row>
    <row r="8" spans="1:21" ht="13.4" customHeight="1" x14ac:dyDescent="0.25">
      <c r="A8" s="234" t="s">
        <v>255</v>
      </c>
      <c r="C8" s="195">
        <v>226</v>
      </c>
      <c r="E8" s="195">
        <v>248</v>
      </c>
      <c r="G8" s="195">
        <v>267</v>
      </c>
      <c r="I8" s="195">
        <v>269</v>
      </c>
      <c r="K8" s="195">
        <v>272</v>
      </c>
      <c r="M8" s="197">
        <f t="shared" si="0"/>
        <v>-8.8709677419354843E-2</v>
      </c>
      <c r="O8" s="197">
        <f t="shared" si="1"/>
        <v>-0.16911764705882354</v>
      </c>
    </row>
    <row r="9" spans="1:21" ht="13.4" customHeight="1" x14ac:dyDescent="0.25">
      <c r="A9" s="234" t="s">
        <v>256</v>
      </c>
      <c r="C9" s="195">
        <v>387</v>
      </c>
      <c r="E9" s="195">
        <v>440</v>
      </c>
      <c r="G9" s="195">
        <v>467</v>
      </c>
      <c r="I9" s="195">
        <v>436</v>
      </c>
      <c r="K9" s="195">
        <v>440</v>
      </c>
      <c r="M9" s="197">
        <f t="shared" si="0"/>
        <v>-0.12045454545454545</v>
      </c>
      <c r="O9" s="197">
        <f t="shared" si="1"/>
        <v>-0.12045454545454545</v>
      </c>
    </row>
    <row r="10" spans="1:21" ht="13.4" customHeight="1" x14ac:dyDescent="0.25">
      <c r="A10" s="234" t="s">
        <v>257</v>
      </c>
      <c r="C10" s="195">
        <v>641</v>
      </c>
      <c r="E10" s="195">
        <v>812</v>
      </c>
      <c r="G10" s="195">
        <v>890</v>
      </c>
      <c r="I10" s="195">
        <v>843</v>
      </c>
      <c r="K10" s="195">
        <v>841</v>
      </c>
      <c r="M10" s="197">
        <f t="shared" si="0"/>
        <v>-0.2105911330049261</v>
      </c>
      <c r="O10" s="197">
        <f t="shared" si="1"/>
        <v>-0.23781212841854935</v>
      </c>
    </row>
    <row r="11" spans="1:21" ht="13.4" customHeight="1" x14ac:dyDescent="0.25">
      <c r="A11" s="234" t="s">
        <v>258</v>
      </c>
      <c r="C11" s="195">
        <v>188</v>
      </c>
      <c r="E11" s="195">
        <v>215</v>
      </c>
      <c r="G11" s="195">
        <v>228</v>
      </c>
      <c r="I11" s="195">
        <v>218</v>
      </c>
      <c r="K11" s="195">
        <v>222</v>
      </c>
      <c r="M11" s="197">
        <f t="shared" si="0"/>
        <v>-0.12558139534883722</v>
      </c>
      <c r="O11" s="197">
        <f t="shared" si="1"/>
        <v>-0.15315315315315314</v>
      </c>
    </row>
    <row r="12" spans="1:21" ht="13.4" customHeight="1" x14ac:dyDescent="0.25">
      <c r="A12" s="234" t="s">
        <v>259</v>
      </c>
      <c r="C12" s="235">
        <v>356</v>
      </c>
      <c r="E12" s="235">
        <v>383</v>
      </c>
      <c r="G12" s="235">
        <v>395</v>
      </c>
      <c r="I12" s="235">
        <v>364</v>
      </c>
      <c r="K12" s="235">
        <v>358</v>
      </c>
      <c r="M12" s="197">
        <f t="shared" si="0"/>
        <v>-7.0496083550913843E-2</v>
      </c>
      <c r="O12" s="197">
        <f t="shared" si="1"/>
        <v>-5.5865921787709499E-3</v>
      </c>
    </row>
    <row r="13" spans="1:21" ht="13.4" customHeight="1" x14ac:dyDescent="0.25">
      <c r="A13" s="236" t="s">
        <v>399</v>
      </c>
      <c r="C13" s="189">
        <v>1937</v>
      </c>
      <c r="E13" s="189">
        <v>2266</v>
      </c>
      <c r="G13" s="189">
        <v>2434</v>
      </c>
      <c r="I13" s="189">
        <v>2310</v>
      </c>
      <c r="K13" s="189">
        <v>2320</v>
      </c>
      <c r="M13" s="197">
        <f t="shared" si="0"/>
        <v>-0.14518976169461606</v>
      </c>
      <c r="O13" s="197">
        <f t="shared" si="1"/>
        <v>-0.16508620689655173</v>
      </c>
    </row>
    <row r="14" spans="1:21" ht="13.4" customHeight="1" x14ac:dyDescent="0.25"/>
    <row r="15" spans="1:21" ht="13.4" customHeight="1" x14ac:dyDescent="0.25">
      <c r="A15" s="202" t="s">
        <v>260</v>
      </c>
    </row>
    <row r="16" spans="1:21" ht="13.4" customHeight="1" x14ac:dyDescent="0.25">
      <c r="A16" s="202" t="s">
        <v>261</v>
      </c>
      <c r="C16" s="176">
        <v>2266</v>
      </c>
      <c r="E16" s="176">
        <v>2434</v>
      </c>
      <c r="G16" s="176">
        <v>2310</v>
      </c>
      <c r="I16" s="176">
        <v>2320</v>
      </c>
      <c r="K16" s="176">
        <v>2214</v>
      </c>
      <c r="Q16" s="176">
        <v>2434</v>
      </c>
      <c r="S16" s="176">
        <v>2211</v>
      </c>
    </row>
    <row r="17" spans="1:25" ht="13.4" customHeight="1" x14ac:dyDescent="0.25">
      <c r="A17" s="202" t="s">
        <v>262</v>
      </c>
    </row>
    <row r="18" spans="1:25" ht="13.4" customHeight="1" x14ac:dyDescent="0.25">
      <c r="A18" s="234" t="s">
        <v>263</v>
      </c>
    </row>
    <row r="19" spans="1:25" ht="13.4" customHeight="1" x14ac:dyDescent="0.25">
      <c r="A19" s="234" t="s">
        <v>254</v>
      </c>
      <c r="C19" s="195">
        <v>-4</v>
      </c>
      <c r="E19" s="195">
        <v>-4</v>
      </c>
      <c r="G19" s="195">
        <v>-4</v>
      </c>
      <c r="I19" s="195">
        <v>-5</v>
      </c>
      <c r="K19" s="195">
        <v>-3</v>
      </c>
      <c r="Q19" s="195">
        <v>-8</v>
      </c>
      <c r="S19" s="195">
        <v>-3</v>
      </c>
    </row>
    <row r="20" spans="1:25" ht="13.4" customHeight="1" x14ac:dyDescent="0.25">
      <c r="A20" s="234" t="s">
        <v>255</v>
      </c>
      <c r="C20" s="195">
        <v>-1</v>
      </c>
      <c r="E20" s="195">
        <v>-5</v>
      </c>
      <c r="G20" s="195">
        <v>0</v>
      </c>
      <c r="I20" s="195">
        <v>1</v>
      </c>
      <c r="K20" s="195">
        <v>8</v>
      </c>
      <c r="Q20" s="195">
        <v>-6</v>
      </c>
      <c r="S20" s="195">
        <v>16</v>
      </c>
    </row>
    <row r="21" spans="1:25" ht="13.4" customHeight="1" x14ac:dyDescent="0.25">
      <c r="A21" s="234" t="s">
        <v>257</v>
      </c>
      <c r="C21" s="195">
        <v>12</v>
      </c>
      <c r="E21" s="195">
        <v>17</v>
      </c>
      <c r="G21" s="195">
        <v>1</v>
      </c>
      <c r="I21" s="195">
        <v>16</v>
      </c>
      <c r="K21" s="195">
        <v>11</v>
      </c>
      <c r="Q21" s="195">
        <v>29</v>
      </c>
      <c r="S21" s="195">
        <v>19</v>
      </c>
    </row>
    <row r="22" spans="1:25" ht="13.4" customHeight="1" x14ac:dyDescent="0.25">
      <c r="A22" s="234" t="s">
        <v>258</v>
      </c>
      <c r="C22" s="235">
        <v>-5</v>
      </c>
      <c r="E22" s="235">
        <v>-4</v>
      </c>
      <c r="G22" s="235">
        <v>1</v>
      </c>
      <c r="I22" s="235">
        <v>-2</v>
      </c>
      <c r="K22" s="235">
        <v>1</v>
      </c>
      <c r="Q22" s="235">
        <v>-9</v>
      </c>
      <c r="S22" s="235">
        <v>-1</v>
      </c>
    </row>
    <row r="23" spans="1:25" ht="13.4" customHeight="1" x14ac:dyDescent="0.25">
      <c r="A23" s="237" t="s">
        <v>264</v>
      </c>
      <c r="C23" s="188">
        <v>2</v>
      </c>
      <c r="E23" s="188">
        <v>4</v>
      </c>
      <c r="G23" s="188">
        <v>-2</v>
      </c>
      <c r="I23" s="188">
        <v>10</v>
      </c>
      <c r="K23" s="188">
        <v>17</v>
      </c>
      <c r="Q23" s="188">
        <v>6</v>
      </c>
      <c r="S23" s="188">
        <v>31</v>
      </c>
    </row>
    <row r="24" spans="1:25" ht="13.4" customHeight="1" x14ac:dyDescent="0.25">
      <c r="A24" s="234" t="s">
        <v>256</v>
      </c>
      <c r="C24" s="235">
        <v>12</v>
      </c>
      <c r="E24" s="235">
        <v>-5</v>
      </c>
      <c r="G24" s="235">
        <v>-2</v>
      </c>
      <c r="I24" s="235">
        <v>-3</v>
      </c>
      <c r="K24" s="235">
        <v>-5</v>
      </c>
      <c r="Q24" s="235">
        <v>7</v>
      </c>
      <c r="S24" s="235">
        <v>-2</v>
      </c>
    </row>
    <row r="25" spans="1:25" ht="13.4" customHeight="1" x14ac:dyDescent="0.25">
      <c r="A25" s="237" t="s">
        <v>265</v>
      </c>
      <c r="C25" s="188">
        <v>14</v>
      </c>
      <c r="E25" s="188">
        <v>-1</v>
      </c>
      <c r="G25" s="188">
        <v>-4</v>
      </c>
      <c r="I25" s="188">
        <v>7</v>
      </c>
      <c r="K25" s="188">
        <v>12</v>
      </c>
      <c r="Q25" s="188">
        <v>13</v>
      </c>
      <c r="S25" s="188">
        <v>29</v>
      </c>
    </row>
    <row r="26" spans="1:25" ht="13.4" customHeight="1" x14ac:dyDescent="0.25">
      <c r="A26" s="234" t="s">
        <v>266</v>
      </c>
    </row>
    <row r="27" spans="1:25" ht="13.4" customHeight="1" x14ac:dyDescent="0.25">
      <c r="A27" s="234" t="s">
        <v>400</v>
      </c>
      <c r="C27" s="235">
        <v>-26</v>
      </c>
      <c r="E27" s="235">
        <v>-11</v>
      </c>
      <c r="G27" s="235">
        <v>31</v>
      </c>
      <c r="I27" s="235">
        <v>7</v>
      </c>
      <c r="K27" s="235">
        <v>13</v>
      </c>
      <c r="Q27" s="235">
        <v>-37</v>
      </c>
      <c r="S27" s="235">
        <v>32</v>
      </c>
    </row>
    <row r="28" spans="1:25" ht="13.4" customHeight="1" x14ac:dyDescent="0.25">
      <c r="A28" s="237" t="s">
        <v>267</v>
      </c>
      <c r="C28" s="188">
        <v>-12</v>
      </c>
      <c r="E28" s="188">
        <v>-12</v>
      </c>
      <c r="G28" s="188">
        <v>27</v>
      </c>
      <c r="I28" s="188">
        <v>14</v>
      </c>
      <c r="K28" s="188">
        <v>25</v>
      </c>
      <c r="Q28" s="188">
        <v>-24</v>
      </c>
      <c r="S28" s="188">
        <v>61</v>
      </c>
    </row>
    <row r="29" spans="1:25" ht="13.4" customHeight="1" x14ac:dyDescent="0.25">
      <c r="A29" s="234" t="s">
        <v>268</v>
      </c>
      <c r="C29" s="195">
        <v>-241</v>
      </c>
      <c r="E29" s="195">
        <v>-130</v>
      </c>
      <c r="G29" s="195">
        <v>96</v>
      </c>
      <c r="I29" s="195">
        <v>4</v>
      </c>
      <c r="K29" s="195">
        <v>79</v>
      </c>
      <c r="Q29" s="195">
        <v>-371</v>
      </c>
      <c r="S29" s="195">
        <v>43</v>
      </c>
    </row>
    <row r="30" spans="1:25" ht="13.4" customHeight="1" x14ac:dyDescent="0.25">
      <c r="A30" s="234" t="s">
        <v>269</v>
      </c>
      <c r="C30" s="195">
        <v>-76</v>
      </c>
      <c r="E30" s="195">
        <v>-26</v>
      </c>
      <c r="G30" s="195">
        <v>1</v>
      </c>
      <c r="I30" s="195">
        <v>-28</v>
      </c>
      <c r="K30" s="195">
        <v>2</v>
      </c>
      <c r="Q30" s="195">
        <v>-102</v>
      </c>
      <c r="S30" s="195">
        <v>5</v>
      </c>
      <c r="Y30" s="164"/>
    </row>
    <row r="31" spans="1:25" ht="13.4" hidden="1" customHeight="1" x14ac:dyDescent="0.25">
      <c r="A31" s="234" t="s">
        <v>270</v>
      </c>
      <c r="C31" s="235">
        <v>0</v>
      </c>
      <c r="E31" s="235">
        <v>0</v>
      </c>
      <c r="G31" s="235">
        <v>0</v>
      </c>
      <c r="I31" s="235">
        <v>0</v>
      </c>
      <c r="K31" s="235">
        <v>0</v>
      </c>
      <c r="Q31" s="235">
        <v>0</v>
      </c>
      <c r="S31" s="235">
        <v>0</v>
      </c>
    </row>
    <row r="32" spans="1:25" ht="13.4" customHeight="1" x14ac:dyDescent="0.25">
      <c r="A32" s="237" t="s">
        <v>271</v>
      </c>
      <c r="C32" s="189">
        <v>1937</v>
      </c>
      <c r="E32" s="189">
        <v>2266</v>
      </c>
      <c r="G32" s="189">
        <v>2434</v>
      </c>
      <c r="I32" s="189">
        <v>2310</v>
      </c>
      <c r="K32" s="189">
        <v>2320</v>
      </c>
      <c r="M32" s="197">
        <f>(C32-E32)/E32</f>
        <v>-0.14518976169461606</v>
      </c>
      <c r="O32" s="197">
        <f>(C32-K32)/K32</f>
        <v>-0.16508620689655173</v>
      </c>
      <c r="Q32" s="189">
        <v>1937</v>
      </c>
      <c r="S32" s="189">
        <v>2320</v>
      </c>
      <c r="U32" s="197">
        <f>(Q32-S32)/S32</f>
        <v>-0.16508620689655173</v>
      </c>
    </row>
    <row r="33" spans="1:21" ht="13.4" customHeight="1" x14ac:dyDescent="0.25"/>
    <row r="34" spans="1:21" ht="13.4" customHeight="1" x14ac:dyDescent="0.25">
      <c r="A34" s="238" t="s">
        <v>272</v>
      </c>
      <c r="C34" s="191">
        <v>264</v>
      </c>
      <c r="E34" s="191">
        <v>305</v>
      </c>
      <c r="G34" s="191">
        <v>321</v>
      </c>
      <c r="I34" s="191">
        <v>307</v>
      </c>
      <c r="K34" s="191">
        <v>305</v>
      </c>
      <c r="M34" s="226">
        <f>(C34-E34)/E34</f>
        <v>-0.13442622950819672</v>
      </c>
      <c r="O34" s="226">
        <f>(C34-K34)/K34</f>
        <v>-0.13442622950819672</v>
      </c>
    </row>
    <row r="35" spans="1:21" ht="13.4" customHeight="1" x14ac:dyDescent="0.25">
      <c r="A35" s="280" t="s">
        <v>273</v>
      </c>
      <c r="B35" s="280"/>
      <c r="C35" s="280"/>
      <c r="D35" s="280"/>
      <c r="E35" s="280"/>
      <c r="F35" s="280"/>
      <c r="G35" s="280"/>
      <c r="H35" s="280"/>
      <c r="I35" s="280"/>
      <c r="J35" s="280"/>
      <c r="K35" s="280"/>
      <c r="L35" s="280"/>
      <c r="M35" s="280"/>
      <c r="N35" s="280"/>
      <c r="O35" s="280"/>
      <c r="P35" s="280"/>
      <c r="Q35" s="280"/>
      <c r="R35" s="280"/>
      <c r="S35" s="280"/>
      <c r="T35" s="280"/>
      <c r="U35" s="280"/>
    </row>
    <row r="36" spans="1:21" ht="13.4" customHeight="1" x14ac:dyDescent="0.25">
      <c r="A36" s="274" t="s">
        <v>274</v>
      </c>
      <c r="B36" s="275"/>
      <c r="C36" s="275"/>
      <c r="D36" s="275"/>
      <c r="E36" s="275"/>
      <c r="F36" s="275"/>
      <c r="G36" s="275"/>
      <c r="H36" s="275"/>
      <c r="I36" s="275"/>
      <c r="J36" s="275"/>
      <c r="K36" s="275"/>
      <c r="L36" s="275"/>
      <c r="M36" s="275"/>
      <c r="N36" s="275"/>
      <c r="O36" s="275"/>
      <c r="P36" s="275"/>
      <c r="Q36" s="275"/>
      <c r="R36" s="275"/>
      <c r="S36" s="275"/>
      <c r="T36" s="275"/>
      <c r="U36" s="275"/>
    </row>
    <row r="37" spans="1:21" ht="13.4" customHeight="1" x14ac:dyDescent="0.25">
      <c r="A37" s="274" t="s">
        <v>275</v>
      </c>
      <c r="B37" s="275"/>
      <c r="C37" s="275"/>
      <c r="D37" s="275"/>
      <c r="E37" s="275"/>
      <c r="F37" s="275"/>
      <c r="G37" s="275"/>
      <c r="H37" s="275"/>
      <c r="I37" s="275"/>
      <c r="J37" s="275"/>
      <c r="K37" s="275"/>
      <c r="L37" s="275"/>
      <c r="M37" s="275"/>
      <c r="N37" s="275"/>
      <c r="O37" s="275"/>
      <c r="P37" s="275"/>
      <c r="Q37" s="275"/>
      <c r="R37" s="275"/>
      <c r="S37" s="275"/>
      <c r="T37" s="275"/>
      <c r="U37" s="275"/>
    </row>
  </sheetData>
  <mergeCells count="8">
    <mergeCell ref="A36:U36"/>
    <mergeCell ref="A35:U35"/>
    <mergeCell ref="A37:U37"/>
    <mergeCell ref="A1:C1"/>
    <mergeCell ref="A2:I2"/>
    <mergeCell ref="K1:U2"/>
    <mergeCell ref="M4:O4"/>
    <mergeCell ref="M3:O3"/>
  </mergeCells>
  <pageMargins left="0.75" right="0.75" top="1" bottom="1" header="0.5" footer="0.5"/>
  <pageSetup scale="82" orientation="landscape" r:id="rId1"/>
  <headerFooter>
    <oddFooter>&amp;R14</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Y30"/>
  <sheetViews>
    <sheetView showRuler="0" zoomScaleNormal="100" workbookViewId="0"/>
  </sheetViews>
  <sheetFormatPr defaultColWidth="13.1796875" defaultRowHeight="12.5" x14ac:dyDescent="0.25"/>
  <cols>
    <col min="1" max="1" width="72.1796875" customWidth="1"/>
    <col min="2" max="2" width="0" hidden="1" customWidth="1"/>
    <col min="3" max="3" width="9.7265625" customWidth="1"/>
    <col min="4" max="4" width="0" hidden="1" customWidth="1"/>
    <col min="5" max="5" width="9.7265625" customWidth="1"/>
    <col min="6" max="6" width="0" hidden="1" customWidth="1"/>
    <col min="7" max="7" width="9.7265625" customWidth="1"/>
    <col min="8" max="8" width="0" hidden="1" customWidth="1"/>
    <col min="9" max="9" width="9.7265625" customWidth="1"/>
    <col min="10" max="10" width="0" hidden="1" customWidth="1"/>
    <col min="11" max="11" width="9.7265625" customWidth="1"/>
    <col min="12" max="12" width="0" hidden="1" customWidth="1"/>
    <col min="13" max="13" width="9.7265625" customWidth="1"/>
    <col min="14" max="14" width="0" hidden="1" customWidth="1"/>
    <col min="15" max="15" width="9.7265625" customWidth="1"/>
  </cols>
  <sheetData>
    <row r="1" spans="1:15" ht="13.4" customHeight="1" x14ac:dyDescent="0.25">
      <c r="A1" s="9" t="s">
        <v>24</v>
      </c>
      <c r="G1" s="240"/>
      <c r="H1" s="241"/>
      <c r="I1" s="241"/>
      <c r="J1" s="241"/>
      <c r="K1" s="241"/>
      <c r="L1" s="241"/>
      <c r="M1" s="241"/>
      <c r="N1" s="241"/>
      <c r="O1" s="241"/>
    </row>
    <row r="2" spans="1:15" ht="35.9" customHeight="1" x14ac:dyDescent="0.25">
      <c r="A2" s="10" t="s">
        <v>276</v>
      </c>
      <c r="G2" s="241"/>
      <c r="H2" s="241"/>
      <c r="I2" s="241"/>
      <c r="J2" s="241"/>
      <c r="K2" s="241"/>
      <c r="L2" s="241"/>
      <c r="M2" s="241"/>
      <c r="N2" s="241"/>
      <c r="O2" s="241"/>
    </row>
    <row r="3" spans="1:15" ht="13.4" customHeight="1" x14ac:dyDescent="0.3">
      <c r="A3" s="11"/>
      <c r="B3" s="8"/>
      <c r="C3" s="8"/>
      <c r="D3" s="8"/>
      <c r="E3" s="8"/>
      <c r="F3" s="8"/>
      <c r="G3" s="8"/>
      <c r="H3" s="8"/>
      <c r="I3" s="8"/>
      <c r="J3" s="8"/>
      <c r="K3" s="8"/>
      <c r="L3" s="8"/>
      <c r="M3" s="8"/>
      <c r="N3" s="8"/>
      <c r="O3" s="8"/>
    </row>
    <row r="4" spans="1:15" ht="13.4" customHeight="1" x14ac:dyDescent="0.25">
      <c r="A4" s="73" t="s">
        <v>108</v>
      </c>
      <c r="C4" s="74" t="s">
        <v>29</v>
      </c>
      <c r="E4" s="74" t="s">
        <v>30</v>
      </c>
      <c r="G4" s="74" t="s">
        <v>31</v>
      </c>
      <c r="I4" s="74" t="s">
        <v>32</v>
      </c>
      <c r="K4" s="74" t="s">
        <v>33</v>
      </c>
      <c r="M4" s="74" t="s">
        <v>34</v>
      </c>
      <c r="O4" s="74" t="s">
        <v>35</v>
      </c>
    </row>
    <row r="5" spans="1:15" ht="13.4" customHeight="1" x14ac:dyDescent="0.25">
      <c r="A5" s="115" t="s">
        <v>203</v>
      </c>
      <c r="C5" s="87"/>
      <c r="E5" s="87"/>
      <c r="G5" s="87"/>
      <c r="I5" s="87"/>
      <c r="K5" s="87"/>
      <c r="M5" s="87"/>
      <c r="O5" s="87"/>
    </row>
    <row r="6" spans="1:15" ht="13.4" customHeight="1" x14ac:dyDescent="0.25">
      <c r="A6" s="32" t="s">
        <v>37</v>
      </c>
      <c r="C6" s="15">
        <v>13</v>
      </c>
      <c r="E6" s="15">
        <v>8</v>
      </c>
      <c r="G6" s="15">
        <v>2</v>
      </c>
      <c r="I6" s="15">
        <v>12</v>
      </c>
      <c r="K6" s="15">
        <v>13</v>
      </c>
      <c r="M6" s="15">
        <v>21</v>
      </c>
      <c r="O6" s="15">
        <v>22</v>
      </c>
    </row>
    <row r="7" spans="1:15" ht="13.4" customHeight="1" x14ac:dyDescent="0.25">
      <c r="A7" s="32" t="s">
        <v>84</v>
      </c>
      <c r="C7" s="79">
        <v>62</v>
      </c>
      <c r="E7" s="79">
        <v>12</v>
      </c>
      <c r="G7" s="79">
        <v>19</v>
      </c>
      <c r="I7" s="79">
        <v>23</v>
      </c>
      <c r="K7" s="79">
        <v>9</v>
      </c>
      <c r="M7" s="79">
        <v>74</v>
      </c>
      <c r="O7" s="79">
        <v>-27</v>
      </c>
    </row>
    <row r="8" spans="1:15" ht="13.4" customHeight="1" x14ac:dyDescent="0.25">
      <c r="A8" s="124" t="s">
        <v>85</v>
      </c>
      <c r="C8" s="25">
        <v>75</v>
      </c>
      <c r="E8" s="25">
        <v>20</v>
      </c>
      <c r="G8" s="25">
        <v>21</v>
      </c>
      <c r="I8" s="25">
        <v>35</v>
      </c>
      <c r="K8" s="25">
        <v>22</v>
      </c>
      <c r="M8" s="25">
        <v>95</v>
      </c>
      <c r="O8" s="25">
        <v>-5</v>
      </c>
    </row>
    <row r="9" spans="1:15" ht="13.4" customHeight="1" x14ac:dyDescent="0.25">
      <c r="A9" s="32" t="s">
        <v>277</v>
      </c>
      <c r="C9" s="79">
        <v>-35</v>
      </c>
      <c r="E9" s="79">
        <v>-32</v>
      </c>
      <c r="G9" s="79">
        <v>-38</v>
      </c>
      <c r="I9" s="79">
        <v>-38</v>
      </c>
      <c r="K9" s="79">
        <v>-45</v>
      </c>
      <c r="M9" s="79">
        <v>-67</v>
      </c>
      <c r="O9" s="79">
        <v>-83</v>
      </c>
    </row>
    <row r="10" spans="1:15" ht="13.4" customHeight="1" x14ac:dyDescent="0.25">
      <c r="A10" s="110" t="s">
        <v>41</v>
      </c>
      <c r="C10" s="25">
        <v>40</v>
      </c>
      <c r="E10" s="25">
        <v>-12</v>
      </c>
      <c r="G10" s="25">
        <v>-17</v>
      </c>
      <c r="I10" s="25">
        <v>-3</v>
      </c>
      <c r="K10" s="25">
        <v>-23</v>
      </c>
      <c r="M10" s="25">
        <v>28</v>
      </c>
      <c r="O10" s="25">
        <v>-88</v>
      </c>
    </row>
    <row r="11" spans="1:15" ht="13.4" customHeight="1" x14ac:dyDescent="0.25">
      <c r="A11" s="32" t="s">
        <v>42</v>
      </c>
      <c r="C11" s="19">
        <v>30</v>
      </c>
      <c r="E11" s="19">
        <v>17</v>
      </c>
      <c r="G11" s="19">
        <v>-1</v>
      </c>
      <c r="I11" s="19">
        <v>-3</v>
      </c>
      <c r="K11" s="19">
        <v>-5</v>
      </c>
      <c r="M11" s="19">
        <v>47</v>
      </c>
      <c r="O11" s="19">
        <v>-13</v>
      </c>
    </row>
    <row r="12" spans="1:15" ht="13.4" customHeight="1" x14ac:dyDescent="0.25">
      <c r="A12" s="32" t="s">
        <v>43</v>
      </c>
      <c r="C12" s="79">
        <v>63</v>
      </c>
      <c r="E12" s="79">
        <v>33</v>
      </c>
      <c r="G12" s="79">
        <v>55</v>
      </c>
      <c r="I12" s="79">
        <v>16</v>
      </c>
      <c r="K12" s="79">
        <v>49</v>
      </c>
      <c r="M12" s="79">
        <v>96</v>
      </c>
      <c r="O12" s="79">
        <v>90</v>
      </c>
    </row>
    <row r="13" spans="1:15" ht="13.4" customHeight="1" x14ac:dyDescent="0.25">
      <c r="A13" s="110" t="s">
        <v>278</v>
      </c>
      <c r="C13" s="26">
        <v>-53</v>
      </c>
      <c r="E13" s="26">
        <v>-62</v>
      </c>
      <c r="G13" s="26">
        <v>-71</v>
      </c>
      <c r="I13" s="26">
        <v>-16</v>
      </c>
      <c r="K13" s="26">
        <v>-67</v>
      </c>
      <c r="M13" s="26">
        <v>-115</v>
      </c>
      <c r="O13" s="26">
        <v>-165</v>
      </c>
    </row>
    <row r="14" spans="1:15" ht="13.4" customHeight="1" x14ac:dyDescent="0.25"/>
    <row r="15" spans="1:15" ht="13.4" customHeight="1" x14ac:dyDescent="0.25"/>
    <row r="16" spans="1:15" ht="13.4" customHeight="1" x14ac:dyDescent="0.25">
      <c r="A16" s="120" t="s">
        <v>217</v>
      </c>
    </row>
    <row r="17" spans="1:25" ht="13.4" customHeight="1" x14ac:dyDescent="0.25">
      <c r="A17" s="32" t="s">
        <v>279</v>
      </c>
      <c r="C17" s="15">
        <v>1172</v>
      </c>
      <c r="E17" s="15">
        <v>1319</v>
      </c>
      <c r="G17" s="15">
        <v>1337</v>
      </c>
      <c r="I17" s="15">
        <v>1528</v>
      </c>
      <c r="K17" s="15">
        <v>1804</v>
      </c>
      <c r="M17" s="15">
        <v>1244</v>
      </c>
      <c r="O17" s="15">
        <v>1757</v>
      </c>
    </row>
    <row r="18" spans="1:25" ht="13.4" customHeight="1" x14ac:dyDescent="0.25">
      <c r="A18" s="117" t="s">
        <v>280</v>
      </c>
      <c r="C18" s="118">
        <v>42206</v>
      </c>
      <c r="E18" s="118">
        <v>42501</v>
      </c>
      <c r="G18" s="118">
        <v>45005</v>
      </c>
      <c r="I18" s="118">
        <v>46006</v>
      </c>
      <c r="K18" s="118">
        <v>46510</v>
      </c>
      <c r="M18" s="118">
        <v>42371</v>
      </c>
      <c r="O18" s="118">
        <v>48953</v>
      </c>
    </row>
    <row r="19" spans="1:25" ht="13" x14ac:dyDescent="0.3">
      <c r="A19" s="8"/>
      <c r="B19" s="8"/>
      <c r="C19" s="8"/>
      <c r="D19" s="8"/>
      <c r="E19" s="8"/>
      <c r="F19" s="8"/>
      <c r="G19" s="8"/>
      <c r="H19" s="8"/>
      <c r="I19" s="8"/>
      <c r="J19" s="8"/>
      <c r="K19" s="8"/>
      <c r="L19" s="8"/>
      <c r="M19" s="8"/>
      <c r="N19" s="8"/>
      <c r="O19" s="8"/>
    </row>
    <row r="30" spans="1:25" x14ac:dyDescent="0.25">
      <c r="Y30" s="164"/>
    </row>
  </sheetData>
  <mergeCells count="1">
    <mergeCell ref="G1:O2"/>
  </mergeCells>
  <pageMargins left="0.75" right="0.75" top="1" bottom="1" header="0.5" footer="0.5"/>
  <pageSetup scale="82" orientation="landscape" r:id="rId1"/>
  <headerFooter>
    <oddFooter>&amp;R15</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Y30"/>
  <sheetViews>
    <sheetView showRuler="0" zoomScaleNormal="100" workbookViewId="0">
      <selection sqref="A1:E1"/>
    </sheetView>
  </sheetViews>
  <sheetFormatPr defaultColWidth="13.1796875" defaultRowHeight="12.5" x14ac:dyDescent="0.25"/>
  <cols>
    <col min="1" max="1" width="25.54296875" customWidth="1"/>
    <col min="2" max="2" width="9.26953125" customWidth="1"/>
    <col min="3" max="3" width="3.1796875" customWidth="1"/>
    <col min="4" max="6" width="9.26953125" customWidth="1"/>
    <col min="7" max="7" width="4.7265625" customWidth="1"/>
    <col min="8" max="9" width="9.26953125" customWidth="1"/>
    <col min="10" max="10" width="4.7265625" customWidth="1"/>
    <col min="11" max="11" width="9.26953125" customWidth="1"/>
    <col min="12" max="12" width="1.1796875" customWidth="1"/>
    <col min="13" max="15" width="6.7265625" customWidth="1"/>
    <col min="16" max="16" width="6.81640625" customWidth="1"/>
    <col min="17" max="17" width="6.7265625" customWidth="1"/>
  </cols>
  <sheetData>
    <row r="1" spans="1:17" ht="13.4" customHeight="1" x14ac:dyDescent="0.25">
      <c r="A1" s="289" t="s">
        <v>24</v>
      </c>
      <c r="B1" s="241"/>
      <c r="C1" s="241"/>
      <c r="D1" s="241"/>
      <c r="E1" s="241"/>
      <c r="M1" s="240"/>
      <c r="N1" s="241"/>
      <c r="O1" s="241"/>
      <c r="P1" s="241"/>
      <c r="Q1" s="241"/>
    </row>
    <row r="2" spans="1:17" ht="35.9" customHeight="1" x14ac:dyDescent="0.25">
      <c r="A2" s="281" t="s">
        <v>281</v>
      </c>
      <c r="B2" s="241"/>
      <c r="M2" s="241"/>
      <c r="N2" s="241"/>
      <c r="O2" s="241"/>
      <c r="P2" s="241"/>
      <c r="Q2" s="241"/>
    </row>
    <row r="3" spans="1:17" ht="13.4" customHeight="1" x14ac:dyDescent="0.25">
      <c r="A3" s="11"/>
      <c r="B3" s="87"/>
      <c r="C3" s="87"/>
      <c r="D3" s="87"/>
      <c r="E3" s="87"/>
      <c r="F3" s="87"/>
      <c r="G3" s="87"/>
      <c r="H3" s="87"/>
      <c r="I3" s="87"/>
      <c r="J3" s="87"/>
      <c r="K3" s="87"/>
      <c r="L3" s="87"/>
      <c r="M3" s="87"/>
      <c r="N3" s="87"/>
      <c r="O3" s="87"/>
      <c r="P3" s="87"/>
      <c r="Q3" s="87"/>
    </row>
    <row r="4" spans="1:17" ht="13.4" customHeight="1" x14ac:dyDescent="0.25">
      <c r="A4" s="291" t="s">
        <v>154</v>
      </c>
      <c r="B4" s="290" t="s">
        <v>282</v>
      </c>
      <c r="C4" s="241"/>
      <c r="D4" s="286" t="s">
        <v>283</v>
      </c>
      <c r="E4" s="287" t="s">
        <v>284</v>
      </c>
      <c r="F4" s="241"/>
      <c r="H4" s="286" t="s">
        <v>285</v>
      </c>
      <c r="I4" s="286" t="s">
        <v>286</v>
      </c>
      <c r="M4" s="261" t="s">
        <v>287</v>
      </c>
      <c r="N4" s="241"/>
      <c r="O4" s="241"/>
      <c r="P4" s="241"/>
      <c r="Q4" s="241"/>
    </row>
    <row r="5" spans="1:17" ht="15" customHeight="1" x14ac:dyDescent="0.25">
      <c r="A5" s="271"/>
      <c r="B5" s="241"/>
      <c r="C5" s="268"/>
      <c r="D5" s="268"/>
      <c r="E5" s="285" t="s">
        <v>288</v>
      </c>
      <c r="F5" s="285" t="s">
        <v>289</v>
      </c>
      <c r="G5" s="131"/>
      <c r="H5" s="268"/>
      <c r="I5" s="268"/>
      <c r="K5" s="288" t="s">
        <v>290</v>
      </c>
      <c r="M5" s="262" t="s">
        <v>291</v>
      </c>
      <c r="N5" s="262" t="s">
        <v>292</v>
      </c>
      <c r="O5" s="262" t="s">
        <v>293</v>
      </c>
      <c r="P5" s="262" t="s">
        <v>294</v>
      </c>
      <c r="Q5" s="262" t="s">
        <v>295</v>
      </c>
    </row>
    <row r="6" spans="1:17" ht="13.4" customHeight="1" x14ac:dyDescent="0.25">
      <c r="A6" s="271"/>
      <c r="B6" s="88" t="s">
        <v>296</v>
      </c>
      <c r="C6" s="268"/>
      <c r="D6" s="268"/>
      <c r="E6" s="241"/>
      <c r="F6" s="241"/>
      <c r="H6" s="268"/>
      <c r="I6" s="268"/>
      <c r="K6" s="241"/>
      <c r="M6" s="241"/>
      <c r="N6" s="241"/>
      <c r="O6" s="241"/>
      <c r="P6" s="241"/>
      <c r="Q6" s="241"/>
    </row>
    <row r="7" spans="1:17" ht="13.4" customHeight="1" x14ac:dyDescent="0.25">
      <c r="A7" s="125" t="s">
        <v>297</v>
      </c>
      <c r="B7" s="126">
        <v>39929</v>
      </c>
      <c r="C7" s="35"/>
      <c r="D7" s="126">
        <v>-271</v>
      </c>
      <c r="E7" s="126">
        <v>43707</v>
      </c>
      <c r="F7" s="126">
        <v>42547</v>
      </c>
      <c r="G7" s="35"/>
      <c r="H7" s="127">
        <v>0.97</v>
      </c>
      <c r="I7" s="126">
        <v>-1160</v>
      </c>
      <c r="J7" s="35"/>
      <c r="K7" s="127">
        <v>0.5</v>
      </c>
      <c r="L7" s="35"/>
      <c r="M7" s="127">
        <v>1</v>
      </c>
      <c r="N7" s="127">
        <v>0</v>
      </c>
      <c r="O7" s="127">
        <v>0</v>
      </c>
      <c r="P7" s="127">
        <v>0</v>
      </c>
      <c r="Q7" s="127">
        <v>0</v>
      </c>
    </row>
    <row r="8" spans="1:17" ht="13.4" customHeight="1" x14ac:dyDescent="0.25">
      <c r="A8" s="14" t="s">
        <v>298</v>
      </c>
      <c r="B8" s="19">
        <v>45780</v>
      </c>
      <c r="D8" s="19">
        <v>-1244</v>
      </c>
      <c r="E8" s="19">
        <v>45448</v>
      </c>
      <c r="F8" s="19">
        <v>42241</v>
      </c>
      <c r="H8" s="30">
        <v>0.93</v>
      </c>
      <c r="I8" s="19">
        <v>-3207</v>
      </c>
      <c r="K8" s="30">
        <v>0.13</v>
      </c>
      <c r="M8" s="30">
        <v>1</v>
      </c>
      <c r="N8" s="30">
        <v>0</v>
      </c>
      <c r="O8" s="30">
        <v>0</v>
      </c>
      <c r="P8" s="30">
        <v>0</v>
      </c>
      <c r="Q8" s="30">
        <v>0</v>
      </c>
    </row>
    <row r="9" spans="1:17" ht="22.5" customHeight="1" x14ac:dyDescent="0.25">
      <c r="A9" s="14" t="s">
        <v>299</v>
      </c>
      <c r="B9" s="19">
        <v>13131</v>
      </c>
      <c r="D9" s="19">
        <v>-128</v>
      </c>
      <c r="E9" s="19">
        <v>12901</v>
      </c>
      <c r="F9" s="19">
        <v>12577</v>
      </c>
      <c r="H9" s="30">
        <v>0.97</v>
      </c>
      <c r="I9" s="19">
        <v>-324</v>
      </c>
      <c r="K9" s="30">
        <v>0.14000000000000001</v>
      </c>
      <c r="M9" s="30">
        <v>0.86</v>
      </c>
      <c r="N9" s="30">
        <v>0.04</v>
      </c>
      <c r="O9" s="30">
        <v>0.09</v>
      </c>
      <c r="P9" s="30">
        <v>0.01</v>
      </c>
      <c r="Q9" s="30">
        <v>0</v>
      </c>
    </row>
    <row r="10" spans="1:17" ht="13.4" customHeight="1" x14ac:dyDescent="0.25">
      <c r="A10" s="14" t="s">
        <v>300</v>
      </c>
      <c r="B10" s="18">
        <v>12423</v>
      </c>
      <c r="D10" s="18">
        <v>-196</v>
      </c>
      <c r="E10" s="18">
        <v>12798</v>
      </c>
      <c r="F10" s="18">
        <v>12257</v>
      </c>
      <c r="H10" s="22">
        <v>0.96</v>
      </c>
      <c r="I10" s="18">
        <v>-541</v>
      </c>
      <c r="K10" s="22">
        <v>0.37</v>
      </c>
      <c r="M10" s="22">
        <v>1</v>
      </c>
      <c r="N10" s="22">
        <v>0</v>
      </c>
      <c r="O10" s="22">
        <v>0</v>
      </c>
      <c r="P10" s="22">
        <v>0</v>
      </c>
      <c r="Q10" s="22">
        <v>0</v>
      </c>
    </row>
    <row r="11" spans="1:17" ht="13.4" customHeight="1" x14ac:dyDescent="0.25">
      <c r="A11" s="14" t="s">
        <v>301</v>
      </c>
      <c r="B11" s="18">
        <v>7802</v>
      </c>
      <c r="D11" s="18">
        <v>-59</v>
      </c>
      <c r="E11" s="18">
        <v>8131</v>
      </c>
      <c r="F11" s="18">
        <v>7949</v>
      </c>
      <c r="H11" s="22">
        <v>0.98</v>
      </c>
      <c r="I11" s="18">
        <v>-182</v>
      </c>
      <c r="K11" s="22">
        <v>0.57999999999999996</v>
      </c>
      <c r="M11" s="22">
        <v>1</v>
      </c>
      <c r="N11" s="22">
        <v>0</v>
      </c>
      <c r="O11" s="22">
        <v>0</v>
      </c>
      <c r="P11" s="22">
        <v>0</v>
      </c>
      <c r="Q11" s="22">
        <v>0</v>
      </c>
    </row>
    <row r="12" spans="1:17" ht="13.4" customHeight="1" x14ac:dyDescent="0.25">
      <c r="A12" s="14" t="s">
        <v>302</v>
      </c>
      <c r="B12" s="18">
        <v>5815</v>
      </c>
      <c r="D12" s="18">
        <v>-144</v>
      </c>
      <c r="E12" s="18">
        <v>6230</v>
      </c>
      <c r="F12" s="18">
        <v>6046</v>
      </c>
      <c r="H12" s="22">
        <v>0.97</v>
      </c>
      <c r="I12" s="18">
        <v>-184</v>
      </c>
      <c r="K12" s="22">
        <v>1</v>
      </c>
      <c r="M12" s="22">
        <v>0.99</v>
      </c>
      <c r="N12" s="22">
        <v>0</v>
      </c>
      <c r="O12" s="22">
        <v>0</v>
      </c>
      <c r="P12" s="22">
        <v>0</v>
      </c>
      <c r="Q12" s="22">
        <v>0.01</v>
      </c>
    </row>
    <row r="13" spans="1:17" ht="13.4" customHeight="1" x14ac:dyDescent="0.25">
      <c r="A13" s="14" t="s">
        <v>303</v>
      </c>
      <c r="B13" s="18">
        <v>6252</v>
      </c>
      <c r="D13" s="18">
        <v>-66</v>
      </c>
      <c r="E13" s="18">
        <v>6010</v>
      </c>
      <c r="F13" s="18">
        <v>5831</v>
      </c>
      <c r="H13" s="22">
        <v>0.97</v>
      </c>
      <c r="I13" s="18">
        <v>-179</v>
      </c>
      <c r="K13" s="22">
        <v>0.48</v>
      </c>
      <c r="M13" s="22">
        <v>1</v>
      </c>
      <c r="N13" s="22">
        <v>0</v>
      </c>
      <c r="O13" s="22">
        <v>0</v>
      </c>
      <c r="P13" s="22">
        <v>0</v>
      </c>
      <c r="Q13" s="22">
        <v>0</v>
      </c>
    </row>
    <row r="14" spans="1:17" ht="13.4" customHeight="1" x14ac:dyDescent="0.25">
      <c r="A14" s="14" t="s">
        <v>304</v>
      </c>
      <c r="B14" s="18">
        <v>6297</v>
      </c>
      <c r="D14" s="18">
        <v>-119</v>
      </c>
      <c r="E14" s="18">
        <v>6064</v>
      </c>
      <c r="F14" s="18">
        <v>5671</v>
      </c>
      <c r="H14" s="22">
        <v>0.94000000000000006</v>
      </c>
      <c r="I14" s="18">
        <v>-393</v>
      </c>
      <c r="K14" s="22">
        <v>0.33</v>
      </c>
      <c r="M14" s="22">
        <v>1</v>
      </c>
      <c r="N14" s="22">
        <v>0</v>
      </c>
      <c r="O14" s="22">
        <v>0</v>
      </c>
      <c r="P14" s="22">
        <v>0</v>
      </c>
      <c r="Q14" s="22">
        <v>0</v>
      </c>
    </row>
    <row r="15" spans="1:17" ht="13.4" customHeight="1" x14ac:dyDescent="0.25">
      <c r="A15" s="32" t="s">
        <v>305</v>
      </c>
      <c r="B15" s="19">
        <v>3104</v>
      </c>
      <c r="D15" s="19">
        <v>-101</v>
      </c>
      <c r="E15" s="19">
        <v>3270</v>
      </c>
      <c r="F15" s="19">
        <v>3045</v>
      </c>
      <c r="H15" s="30">
        <v>0.93</v>
      </c>
      <c r="I15" s="19">
        <v>-225</v>
      </c>
      <c r="K15" s="30">
        <v>0.49</v>
      </c>
      <c r="M15" s="30">
        <v>1</v>
      </c>
      <c r="N15" s="30">
        <v>0</v>
      </c>
      <c r="O15" s="30">
        <v>0</v>
      </c>
      <c r="P15" s="30">
        <v>0</v>
      </c>
      <c r="Q15" s="30">
        <v>0</v>
      </c>
    </row>
    <row r="16" spans="1:17" ht="13.4" customHeight="1" x14ac:dyDescent="0.25">
      <c r="A16" s="32" t="s">
        <v>306</v>
      </c>
      <c r="B16" s="19">
        <v>2771</v>
      </c>
      <c r="D16" s="19">
        <v>-24</v>
      </c>
      <c r="E16" s="19">
        <v>2684</v>
      </c>
      <c r="F16" s="19">
        <v>2599</v>
      </c>
      <c r="H16" s="30">
        <v>0.97</v>
      </c>
      <c r="I16" s="19">
        <v>-85</v>
      </c>
      <c r="K16" s="30">
        <v>0.25</v>
      </c>
      <c r="M16" s="30">
        <v>0.92</v>
      </c>
      <c r="N16" s="30">
        <v>0.08</v>
      </c>
      <c r="O16" s="30">
        <v>0</v>
      </c>
      <c r="P16" s="30">
        <v>0</v>
      </c>
      <c r="Q16" s="30">
        <v>0</v>
      </c>
    </row>
    <row r="17" spans="1:25" ht="13.4" customHeight="1" x14ac:dyDescent="0.25">
      <c r="A17" s="14" t="s">
        <v>307</v>
      </c>
      <c r="B17" s="18">
        <v>2538</v>
      </c>
      <c r="D17" s="18">
        <v>-82</v>
      </c>
      <c r="E17" s="18">
        <v>2447</v>
      </c>
      <c r="F17" s="18">
        <v>2346</v>
      </c>
      <c r="H17" s="22">
        <v>0.96</v>
      </c>
      <c r="I17" s="18">
        <v>-101</v>
      </c>
      <c r="K17" s="22">
        <v>0.5</v>
      </c>
      <c r="M17" s="22">
        <v>0.85</v>
      </c>
      <c r="N17" s="22">
        <v>0.03</v>
      </c>
      <c r="O17" s="22">
        <v>0</v>
      </c>
      <c r="P17" s="22">
        <v>7.0000000000000007E-2</v>
      </c>
      <c r="Q17" s="22">
        <v>0.05</v>
      </c>
    </row>
    <row r="18" spans="1:25" ht="13.4" customHeight="1" x14ac:dyDescent="0.25">
      <c r="A18" s="32" t="s">
        <v>308</v>
      </c>
      <c r="B18" s="19">
        <v>2161</v>
      </c>
      <c r="D18" s="19">
        <v>-71</v>
      </c>
      <c r="E18" s="19">
        <v>2276</v>
      </c>
      <c r="F18" s="19">
        <v>2049</v>
      </c>
      <c r="H18" s="30">
        <v>0.9</v>
      </c>
      <c r="I18" s="19">
        <v>-227</v>
      </c>
      <c r="K18" s="30">
        <v>0.23</v>
      </c>
      <c r="M18" s="30">
        <v>0.9</v>
      </c>
      <c r="N18" s="30">
        <v>0.09</v>
      </c>
      <c r="O18" s="30">
        <v>0</v>
      </c>
      <c r="P18" s="30">
        <v>0</v>
      </c>
      <c r="Q18" s="30">
        <v>0.01</v>
      </c>
    </row>
    <row r="19" spans="1:25" ht="13.4" customHeight="1" x14ac:dyDescent="0.25">
      <c r="A19" s="32" t="s">
        <v>309</v>
      </c>
      <c r="B19" s="19">
        <v>1880</v>
      </c>
      <c r="D19" s="19">
        <v>-30</v>
      </c>
      <c r="E19" s="19">
        <v>1771</v>
      </c>
      <c r="F19" s="19">
        <v>1668</v>
      </c>
      <c r="H19" s="30">
        <v>0.94000000000000006</v>
      </c>
      <c r="I19" s="19">
        <v>-103</v>
      </c>
      <c r="K19" s="30">
        <v>0.18</v>
      </c>
      <c r="M19" s="30">
        <v>1</v>
      </c>
      <c r="N19" s="30">
        <v>0</v>
      </c>
      <c r="O19" s="30">
        <v>0</v>
      </c>
      <c r="P19" s="30">
        <v>0</v>
      </c>
      <c r="Q19" s="30">
        <v>0</v>
      </c>
    </row>
    <row r="20" spans="1:25" ht="13.4" customHeight="1" x14ac:dyDescent="0.25">
      <c r="A20" s="14" t="s">
        <v>310</v>
      </c>
      <c r="B20" s="18">
        <v>1483</v>
      </c>
      <c r="D20" s="18">
        <v>-41</v>
      </c>
      <c r="E20" s="18">
        <v>1455</v>
      </c>
      <c r="F20" s="18">
        <v>1342</v>
      </c>
      <c r="H20" s="22">
        <v>0.92</v>
      </c>
      <c r="I20" s="18">
        <v>-113</v>
      </c>
      <c r="K20" s="22">
        <v>0.43</v>
      </c>
      <c r="M20" s="22">
        <v>0.17</v>
      </c>
      <c r="N20" s="22">
        <v>0.67</v>
      </c>
      <c r="O20" s="22">
        <v>0.16</v>
      </c>
      <c r="P20" s="22">
        <v>0</v>
      </c>
      <c r="Q20" s="22">
        <v>0</v>
      </c>
    </row>
    <row r="21" spans="1:25" ht="13.4" customHeight="1" x14ac:dyDescent="0.25">
      <c r="A21" s="117" t="s">
        <v>18</v>
      </c>
      <c r="B21" s="79">
        <v>1</v>
      </c>
      <c r="D21" s="79">
        <v>0</v>
      </c>
      <c r="E21" s="79">
        <v>1</v>
      </c>
      <c r="F21" s="79">
        <v>1</v>
      </c>
      <c r="H21" s="122">
        <v>1</v>
      </c>
      <c r="I21" s="79">
        <v>0</v>
      </c>
      <c r="K21" s="122">
        <v>0</v>
      </c>
      <c r="M21" s="122">
        <v>0</v>
      </c>
      <c r="N21" s="122">
        <v>0</v>
      </c>
      <c r="O21" s="122">
        <v>0</v>
      </c>
      <c r="P21" s="122">
        <v>0</v>
      </c>
      <c r="Q21" s="122">
        <v>1</v>
      </c>
    </row>
    <row r="22" spans="1:25" ht="13.4" customHeight="1" x14ac:dyDescent="0.25">
      <c r="A22" s="128" t="s">
        <v>311</v>
      </c>
      <c r="B22" s="52">
        <v>151367</v>
      </c>
      <c r="C22" s="129" t="s">
        <v>312</v>
      </c>
      <c r="D22" s="52">
        <v>-2576</v>
      </c>
      <c r="E22" s="52">
        <v>155193</v>
      </c>
      <c r="F22" s="52">
        <v>148169</v>
      </c>
      <c r="G22" s="129" t="s">
        <v>313</v>
      </c>
      <c r="H22" s="130">
        <v>0.95000000000000007</v>
      </c>
      <c r="I22" s="52">
        <v>-7024</v>
      </c>
      <c r="J22" s="108" t="s">
        <v>314</v>
      </c>
      <c r="K22" s="130">
        <v>0.36</v>
      </c>
      <c r="L22" s="132"/>
      <c r="M22" s="130">
        <v>0.98</v>
      </c>
      <c r="N22" s="130">
        <v>0.01</v>
      </c>
      <c r="O22" s="130">
        <v>0.01</v>
      </c>
      <c r="P22" s="130">
        <v>0</v>
      </c>
      <c r="Q22" s="130">
        <v>0</v>
      </c>
    </row>
    <row r="23" spans="1:25" ht="13.4" customHeight="1" x14ac:dyDescent="0.25">
      <c r="A23" s="263" t="s">
        <v>315</v>
      </c>
      <c r="B23" s="263"/>
      <c r="C23" s="263"/>
      <c r="D23" s="263"/>
      <c r="E23" s="263"/>
      <c r="F23" s="263"/>
      <c r="G23" s="263"/>
      <c r="H23" s="263"/>
      <c r="I23" s="263"/>
      <c r="J23" s="263"/>
      <c r="K23" s="263"/>
      <c r="L23" s="263"/>
      <c r="M23" s="263"/>
      <c r="N23" s="263"/>
      <c r="O23" s="263"/>
      <c r="P23" s="263"/>
      <c r="Q23" s="263"/>
    </row>
    <row r="24" spans="1:25" ht="13.4" customHeight="1" x14ac:dyDescent="0.25">
      <c r="A24" s="273" t="s">
        <v>316</v>
      </c>
      <c r="B24" s="260"/>
      <c r="C24" s="260"/>
      <c r="D24" s="260"/>
      <c r="E24" s="260"/>
      <c r="F24" s="260"/>
      <c r="G24" s="260"/>
      <c r="H24" s="260"/>
      <c r="I24" s="260"/>
      <c r="J24" s="260"/>
      <c r="K24" s="260"/>
      <c r="L24" s="260"/>
      <c r="M24" s="260"/>
      <c r="N24" s="260"/>
      <c r="O24" s="260"/>
      <c r="P24" s="260"/>
      <c r="Q24" s="260"/>
    </row>
    <row r="25" spans="1:25" ht="13.4" customHeight="1" x14ac:dyDescent="0.25">
      <c r="A25" s="273" t="s">
        <v>317</v>
      </c>
      <c r="B25" s="260"/>
      <c r="C25" s="260"/>
      <c r="D25" s="260"/>
      <c r="E25" s="260"/>
      <c r="F25" s="260"/>
      <c r="G25" s="260"/>
      <c r="H25" s="260"/>
      <c r="I25" s="260"/>
      <c r="J25" s="260"/>
      <c r="K25" s="260"/>
      <c r="L25" s="260"/>
      <c r="M25" s="260"/>
      <c r="N25" s="260"/>
      <c r="O25" s="260"/>
      <c r="P25" s="260"/>
      <c r="Q25" s="260"/>
    </row>
    <row r="26" spans="1:25" ht="13.4" customHeight="1" x14ac:dyDescent="0.25">
      <c r="A26" s="273" t="s">
        <v>318</v>
      </c>
      <c r="B26" s="260"/>
      <c r="C26" s="260"/>
      <c r="D26" s="260"/>
      <c r="E26" s="260"/>
      <c r="F26" s="260"/>
      <c r="G26" s="260"/>
      <c r="H26" s="260"/>
      <c r="I26" s="260"/>
      <c r="J26" s="260"/>
      <c r="K26" s="260"/>
      <c r="L26" s="260"/>
      <c r="M26" s="260"/>
      <c r="N26" s="260"/>
      <c r="O26" s="260"/>
      <c r="P26" s="260"/>
      <c r="Q26" s="260"/>
    </row>
    <row r="27" spans="1:25" ht="22.5" customHeight="1" x14ac:dyDescent="0.25">
      <c r="A27" s="273" t="s">
        <v>319</v>
      </c>
      <c r="B27" s="260"/>
      <c r="C27" s="260"/>
      <c r="D27" s="260"/>
      <c r="E27" s="260"/>
      <c r="F27" s="260"/>
      <c r="G27" s="260"/>
      <c r="H27" s="260"/>
      <c r="I27" s="260"/>
      <c r="J27" s="260"/>
      <c r="K27" s="260"/>
      <c r="L27" s="260"/>
      <c r="M27" s="260"/>
      <c r="N27" s="260"/>
      <c r="O27" s="260"/>
      <c r="P27" s="260"/>
      <c r="Q27" s="260"/>
    </row>
    <row r="28" spans="1:25" ht="13.4" customHeight="1" x14ac:dyDescent="0.25">
      <c r="A28" s="273" t="s">
        <v>320</v>
      </c>
      <c r="B28" s="260"/>
      <c r="C28" s="260"/>
      <c r="D28" s="260"/>
      <c r="E28" s="260"/>
      <c r="F28" s="260"/>
      <c r="G28" s="260"/>
      <c r="H28" s="260"/>
      <c r="I28" s="260"/>
      <c r="J28" s="260"/>
      <c r="K28" s="260"/>
      <c r="L28" s="260"/>
      <c r="M28" s="260"/>
      <c r="N28" s="260"/>
      <c r="O28" s="260"/>
      <c r="P28" s="260"/>
      <c r="Q28" s="260"/>
    </row>
    <row r="29" spans="1:25" ht="13.4" customHeight="1" x14ac:dyDescent="0.25">
      <c r="A29" s="273" t="s">
        <v>321</v>
      </c>
      <c r="B29" s="260"/>
      <c r="C29" s="260"/>
      <c r="D29" s="260"/>
      <c r="E29" s="260"/>
      <c r="F29" s="260"/>
      <c r="G29" s="260"/>
      <c r="H29" s="260"/>
      <c r="I29" s="260"/>
      <c r="J29" s="260"/>
      <c r="K29" s="260"/>
      <c r="L29" s="260"/>
      <c r="M29" s="260"/>
      <c r="N29" s="260"/>
      <c r="O29" s="260"/>
      <c r="P29" s="260"/>
      <c r="Q29" s="260"/>
    </row>
    <row r="30" spans="1:25" x14ac:dyDescent="0.25">
      <c r="Y30" s="164"/>
    </row>
  </sheetData>
  <mergeCells count="26">
    <mergeCell ref="A2:B2"/>
    <mergeCell ref="A1:E1"/>
    <mergeCell ref="B4:B5"/>
    <mergeCell ref="A4:A6"/>
    <mergeCell ref="C4:C6"/>
    <mergeCell ref="D4:D6"/>
    <mergeCell ref="E5:E6"/>
    <mergeCell ref="M1:Q2"/>
    <mergeCell ref="M4:Q4"/>
    <mergeCell ref="M5:M6"/>
    <mergeCell ref="N5:N6"/>
    <mergeCell ref="O5:O6"/>
    <mergeCell ref="P5:P6"/>
    <mergeCell ref="A27:Q27"/>
    <mergeCell ref="A28:Q28"/>
    <mergeCell ref="A29:Q29"/>
    <mergeCell ref="F5:F6"/>
    <mergeCell ref="H4:H6"/>
    <mergeCell ref="E4:F4"/>
    <mergeCell ref="K5:K6"/>
    <mergeCell ref="I4:I6"/>
    <mergeCell ref="A24:Q24"/>
    <mergeCell ref="A23:Q23"/>
    <mergeCell ref="Q5:Q6"/>
    <mergeCell ref="A25:Q25"/>
    <mergeCell ref="A26:Q26"/>
  </mergeCells>
  <pageMargins left="0.75" right="0.75" top="1" bottom="1" header="0.5" footer="0.5"/>
  <pageSetup scale="82" orientation="landscape" r:id="rId1"/>
  <headerFooter>
    <oddFooter>&amp;R16</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Y30"/>
  <sheetViews>
    <sheetView showRuler="0" zoomScaleNormal="100" workbookViewId="0"/>
  </sheetViews>
  <sheetFormatPr defaultColWidth="13.1796875" defaultRowHeight="12.5" x14ac:dyDescent="0.25"/>
  <cols>
    <col min="1" max="1" width="95.453125" customWidth="1"/>
    <col min="2" max="2" width="0" hidden="1" customWidth="1"/>
    <col min="3" max="3" width="9.7265625" customWidth="1"/>
    <col min="4" max="4" width="0" hidden="1" customWidth="1"/>
    <col min="5" max="5" width="9.7265625" customWidth="1"/>
    <col min="6" max="6" width="0" hidden="1" customWidth="1"/>
    <col min="7" max="7" width="9.7265625" customWidth="1"/>
    <col min="8" max="8" width="0" hidden="1" customWidth="1"/>
    <col min="9" max="9" width="9.7265625" customWidth="1"/>
    <col min="10" max="10" width="0" hidden="1" customWidth="1"/>
    <col min="11" max="11" width="9.7265625" customWidth="1"/>
  </cols>
  <sheetData>
    <row r="1" spans="1:11" ht="13.4" customHeight="1" x14ac:dyDescent="0.25">
      <c r="A1" s="9" t="s">
        <v>24</v>
      </c>
      <c r="G1" s="240"/>
      <c r="H1" s="241"/>
      <c r="I1" s="241"/>
      <c r="J1" s="241"/>
      <c r="K1" s="241"/>
    </row>
    <row r="2" spans="1:11" ht="35.9" customHeight="1" x14ac:dyDescent="0.25">
      <c r="A2" s="10" t="s">
        <v>322</v>
      </c>
      <c r="G2" s="241"/>
      <c r="H2" s="241"/>
      <c r="I2" s="241"/>
      <c r="J2" s="241"/>
      <c r="K2" s="241"/>
    </row>
    <row r="3" spans="1:11" ht="13.4" customHeight="1" x14ac:dyDescent="0.25">
      <c r="A3" s="11"/>
      <c r="B3" s="36"/>
      <c r="C3" s="36"/>
      <c r="D3" s="36"/>
      <c r="E3" s="36"/>
      <c r="F3" s="36"/>
      <c r="G3" s="36"/>
      <c r="H3" s="36"/>
      <c r="I3" s="36"/>
      <c r="J3" s="36"/>
      <c r="K3" s="36"/>
    </row>
    <row r="4" spans="1:11" ht="13.4" customHeight="1" x14ac:dyDescent="0.25">
      <c r="C4" s="272">
        <v>2022</v>
      </c>
      <c r="D4" s="241"/>
      <c r="E4" s="261"/>
      <c r="G4" s="272">
        <v>2021</v>
      </c>
      <c r="H4" s="241"/>
      <c r="I4" s="241"/>
      <c r="J4" s="241"/>
      <c r="K4" s="241"/>
    </row>
    <row r="5" spans="1:11" ht="13.4" customHeight="1" x14ac:dyDescent="0.25">
      <c r="A5" s="73" t="s">
        <v>154</v>
      </c>
      <c r="C5" s="88" t="s">
        <v>109</v>
      </c>
      <c r="D5" s="87"/>
      <c r="E5" s="88" t="s">
        <v>110</v>
      </c>
      <c r="G5" s="88" t="s">
        <v>111</v>
      </c>
      <c r="H5" s="87"/>
      <c r="I5" s="88" t="s">
        <v>112</v>
      </c>
      <c r="J5" s="87"/>
      <c r="K5" s="88" t="s">
        <v>109</v>
      </c>
    </row>
    <row r="6" spans="1:11" ht="13.4" customHeight="1" x14ac:dyDescent="0.3">
      <c r="A6" s="76" t="s">
        <v>323</v>
      </c>
      <c r="C6" s="8"/>
      <c r="E6" s="8"/>
      <c r="G6" s="8"/>
      <c r="I6" s="8"/>
      <c r="K6" s="8"/>
    </row>
    <row r="7" spans="1:11" ht="13.4" customHeight="1" x14ac:dyDescent="0.25">
      <c r="A7" s="82" t="s">
        <v>121</v>
      </c>
      <c r="C7" s="15">
        <v>171</v>
      </c>
      <c r="E7" s="15">
        <v>196</v>
      </c>
      <c r="G7" s="15">
        <v>233</v>
      </c>
      <c r="I7" s="15">
        <v>269</v>
      </c>
      <c r="K7" s="15">
        <v>327</v>
      </c>
    </row>
    <row r="8" spans="1:11" ht="13.4" customHeight="1" x14ac:dyDescent="0.25">
      <c r="A8" s="82" t="s">
        <v>324</v>
      </c>
      <c r="C8" s="19">
        <v>53</v>
      </c>
      <c r="E8" s="19">
        <v>45</v>
      </c>
      <c r="G8" s="19">
        <v>40</v>
      </c>
      <c r="I8" s="19">
        <v>50</v>
      </c>
      <c r="K8" s="19">
        <v>73</v>
      </c>
    </row>
    <row r="9" spans="1:11" ht="13.4" customHeight="1" x14ac:dyDescent="0.25">
      <c r="A9" s="82" t="s">
        <v>325</v>
      </c>
      <c r="C9" s="79">
        <v>39</v>
      </c>
      <c r="E9" s="79">
        <v>19</v>
      </c>
      <c r="G9" s="79">
        <v>18</v>
      </c>
      <c r="I9" s="79">
        <v>16</v>
      </c>
      <c r="K9" s="79">
        <v>19</v>
      </c>
    </row>
    <row r="10" spans="1:11" ht="13.4" customHeight="1" x14ac:dyDescent="0.25">
      <c r="A10" s="110" t="s">
        <v>401</v>
      </c>
      <c r="C10" s="26">
        <v>263</v>
      </c>
      <c r="E10" s="26">
        <v>260</v>
      </c>
      <c r="G10" s="26">
        <v>291</v>
      </c>
      <c r="I10" s="26">
        <v>335</v>
      </c>
      <c r="K10" s="26">
        <v>419</v>
      </c>
    </row>
    <row r="11" spans="1:11" ht="13.4" customHeight="1" x14ac:dyDescent="0.25"/>
    <row r="12" spans="1:11" ht="13.4" customHeight="1" x14ac:dyDescent="0.25">
      <c r="A12" s="32" t="s">
        <v>326</v>
      </c>
    </row>
    <row r="13" spans="1:11" ht="13.4" customHeight="1" x14ac:dyDescent="0.25">
      <c r="A13" s="82" t="s">
        <v>327</v>
      </c>
      <c r="C13" s="19">
        <v>-1</v>
      </c>
      <c r="E13" s="19">
        <v>0</v>
      </c>
      <c r="G13" s="19">
        <v>-16</v>
      </c>
      <c r="I13" s="19">
        <v>0</v>
      </c>
      <c r="K13" s="19">
        <v>-1</v>
      </c>
    </row>
    <row r="14" spans="1:11" ht="13.4" customHeight="1" x14ac:dyDescent="0.25">
      <c r="A14" s="82" t="s">
        <v>328</v>
      </c>
      <c r="C14" s="79">
        <v>1</v>
      </c>
      <c r="E14" s="79">
        <v>1</v>
      </c>
      <c r="G14" s="79">
        <v>2</v>
      </c>
      <c r="I14" s="79">
        <v>1</v>
      </c>
      <c r="K14" s="79">
        <v>3</v>
      </c>
    </row>
    <row r="15" spans="1:11" ht="13.4" customHeight="1" x14ac:dyDescent="0.25">
      <c r="A15" s="110" t="s">
        <v>402</v>
      </c>
      <c r="C15" s="25">
        <f>+C13+C14</f>
        <v>0</v>
      </c>
      <c r="E15" s="25">
        <v>1</v>
      </c>
      <c r="G15" s="25">
        <v>-14</v>
      </c>
      <c r="I15" s="25">
        <v>1</v>
      </c>
      <c r="K15" s="25">
        <v>2</v>
      </c>
    </row>
    <row r="16" spans="1:11" ht="13.4" customHeight="1" x14ac:dyDescent="0.25">
      <c r="A16" s="9" t="s">
        <v>329</v>
      </c>
      <c r="C16" s="133">
        <v>47</v>
      </c>
      <c r="E16" s="133">
        <v>2</v>
      </c>
      <c r="G16" s="133">
        <v>-17</v>
      </c>
      <c r="I16" s="133">
        <v>-45</v>
      </c>
      <c r="K16" s="133">
        <v>-86</v>
      </c>
    </row>
    <row r="17" spans="1:25" ht="13.4" customHeight="1" x14ac:dyDescent="0.25">
      <c r="A17" s="110" t="s">
        <v>403</v>
      </c>
      <c r="C17" s="26">
        <f>+C10+C15+C16</f>
        <v>310</v>
      </c>
      <c r="E17" s="26">
        <v>263</v>
      </c>
      <c r="G17" s="26">
        <v>260</v>
      </c>
      <c r="I17" s="26">
        <v>291</v>
      </c>
      <c r="K17" s="26">
        <v>335</v>
      </c>
    </row>
    <row r="18" spans="1:25" ht="13.4" customHeight="1" x14ac:dyDescent="0.25"/>
    <row r="19" spans="1:25" ht="13.4" customHeight="1" x14ac:dyDescent="0.25">
      <c r="A19" s="32" t="s">
        <v>330</v>
      </c>
    </row>
    <row r="20" spans="1:25" ht="13.4" customHeight="1" x14ac:dyDescent="0.25">
      <c r="A20" s="82" t="s">
        <v>121</v>
      </c>
      <c r="C20" s="15">
        <v>181</v>
      </c>
      <c r="E20" s="15">
        <v>171</v>
      </c>
      <c r="G20" s="15">
        <v>196</v>
      </c>
      <c r="I20" s="15">
        <v>233</v>
      </c>
      <c r="K20" s="15">
        <v>269</v>
      </c>
    </row>
    <row r="21" spans="1:25" ht="13.4" customHeight="1" x14ac:dyDescent="0.25">
      <c r="A21" s="82" t="s">
        <v>324</v>
      </c>
      <c r="C21" s="19">
        <v>62</v>
      </c>
      <c r="E21" s="19">
        <v>53</v>
      </c>
      <c r="G21" s="19">
        <v>45</v>
      </c>
      <c r="I21" s="19">
        <v>40</v>
      </c>
      <c r="K21" s="19">
        <v>50</v>
      </c>
    </row>
    <row r="22" spans="1:25" ht="13.4" customHeight="1" x14ac:dyDescent="0.25">
      <c r="A22" s="82" t="s">
        <v>325</v>
      </c>
      <c r="C22" s="79">
        <v>67</v>
      </c>
      <c r="E22" s="79">
        <v>39</v>
      </c>
      <c r="G22" s="79">
        <v>19</v>
      </c>
      <c r="I22" s="79">
        <v>18</v>
      </c>
      <c r="K22" s="79">
        <v>16</v>
      </c>
    </row>
    <row r="23" spans="1:25" ht="13.4" customHeight="1" x14ac:dyDescent="0.25">
      <c r="A23" s="110" t="s">
        <v>403</v>
      </c>
      <c r="C23" s="26">
        <f>+C20+C21+C22</f>
        <v>310</v>
      </c>
      <c r="E23" s="26">
        <v>263</v>
      </c>
      <c r="G23" s="26">
        <v>260</v>
      </c>
      <c r="I23" s="26">
        <v>291</v>
      </c>
      <c r="K23" s="26">
        <v>335</v>
      </c>
    </row>
    <row r="24" spans="1:25" ht="13.4" customHeight="1" x14ac:dyDescent="0.25"/>
    <row r="25" spans="1:25" ht="13.4" customHeight="1" x14ac:dyDescent="0.25">
      <c r="A25" s="32" t="s">
        <v>331</v>
      </c>
      <c r="C25" s="134">
        <v>2.6000000000000003E-3</v>
      </c>
      <c r="E25" s="134">
        <v>2.5000000000000001E-3</v>
      </c>
      <c r="G25" s="134">
        <v>2.8999999999999998E-3</v>
      </c>
      <c r="I25" s="134">
        <v>3.5999999999999999E-3</v>
      </c>
      <c r="K25" s="134">
        <v>4.1999999999999997E-3</v>
      </c>
    </row>
    <row r="26" spans="1:25" ht="13.4" customHeight="1" x14ac:dyDescent="0.25"/>
    <row r="27" spans="1:25" ht="13.4" customHeight="1" x14ac:dyDescent="0.25">
      <c r="A27" s="117" t="s">
        <v>332</v>
      </c>
      <c r="C27" s="118">
        <v>114</v>
      </c>
      <c r="E27" s="118">
        <v>119</v>
      </c>
      <c r="G27" s="118">
        <v>120</v>
      </c>
      <c r="I27" s="118">
        <v>108</v>
      </c>
      <c r="K27" s="118">
        <v>90</v>
      </c>
    </row>
    <row r="28" spans="1:25" ht="22.5" customHeight="1" x14ac:dyDescent="0.25">
      <c r="A28" s="263" t="s">
        <v>333</v>
      </c>
      <c r="B28" s="263"/>
      <c r="C28" s="263"/>
      <c r="D28" s="263"/>
      <c r="E28" s="263"/>
      <c r="F28" s="263"/>
      <c r="G28" s="263"/>
      <c r="H28" s="263"/>
      <c r="I28" s="263"/>
      <c r="J28" s="263"/>
      <c r="K28" s="263"/>
    </row>
    <row r="29" spans="1:25" ht="13.4" customHeight="1" x14ac:dyDescent="0.25">
      <c r="A29" s="292" t="s">
        <v>334</v>
      </c>
      <c r="B29" s="260"/>
      <c r="C29" s="260"/>
      <c r="D29" s="260"/>
      <c r="E29" s="260"/>
      <c r="F29" s="260"/>
      <c r="G29" s="260"/>
      <c r="H29" s="260"/>
      <c r="I29" s="260"/>
      <c r="J29" s="260"/>
      <c r="K29" s="260"/>
    </row>
    <row r="30" spans="1:25" x14ac:dyDescent="0.25">
      <c r="Y30" s="164"/>
    </row>
  </sheetData>
  <mergeCells count="5">
    <mergeCell ref="C4:E4"/>
    <mergeCell ref="G1:K2"/>
    <mergeCell ref="G4:K4"/>
    <mergeCell ref="A29:K29"/>
    <mergeCell ref="A28:K28"/>
  </mergeCells>
  <pageMargins left="0.75" right="0.75" top="1" bottom="1" header="0.5" footer="0.5"/>
  <pageSetup scale="82" orientation="landscape" r:id="rId1"/>
  <headerFooter>
    <oddFooter>&amp;R17</oddFooter>
  </headerFooter>
  <drawing r:id="rId2"/>
  <tableParts count="1">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Y34"/>
  <sheetViews>
    <sheetView showRuler="0" zoomScaleNormal="100" workbookViewId="0"/>
  </sheetViews>
  <sheetFormatPr defaultColWidth="13.1796875" defaultRowHeight="12.5" x14ac:dyDescent="0.25"/>
  <cols>
    <col min="1" max="1" width="79.81640625" customWidth="1"/>
    <col min="2" max="2" width="0" hidden="1" customWidth="1"/>
    <col min="3" max="3" width="8.54296875" customWidth="1"/>
    <col min="4" max="4" width="0" hidden="1" customWidth="1"/>
    <col min="5" max="5" width="8.54296875" customWidth="1"/>
    <col min="6" max="6" width="0" hidden="1" customWidth="1"/>
    <col min="7" max="7" width="8.54296875" customWidth="1"/>
    <col min="8" max="8" width="0" hidden="1" customWidth="1"/>
    <col min="9" max="9" width="8.54296875" customWidth="1"/>
    <col min="10" max="10" width="0" hidden="1" customWidth="1"/>
    <col min="11" max="11" width="8.54296875" customWidth="1"/>
    <col min="12" max="12" width="0" hidden="1" customWidth="1"/>
    <col min="13" max="13" width="8.54296875" customWidth="1"/>
    <col min="14" max="14" width="0" hidden="1" customWidth="1"/>
    <col min="15" max="15" width="8.54296875" customWidth="1"/>
  </cols>
  <sheetData>
    <row r="1" spans="1:15" ht="13.4" customHeight="1" x14ac:dyDescent="0.25">
      <c r="A1" s="9" t="s">
        <v>24</v>
      </c>
      <c r="G1" s="240"/>
      <c r="H1" s="241"/>
      <c r="I1" s="241"/>
      <c r="J1" s="241"/>
      <c r="K1" s="241"/>
      <c r="L1" s="241"/>
      <c r="M1" s="241"/>
      <c r="N1" s="241"/>
      <c r="O1" s="241"/>
    </row>
    <row r="2" spans="1:15" ht="35.9" customHeight="1" x14ac:dyDescent="0.25">
      <c r="A2" s="281" t="s">
        <v>335</v>
      </c>
      <c r="B2" s="241"/>
      <c r="C2" s="241"/>
      <c r="D2" s="241"/>
      <c r="E2" s="241"/>
      <c r="G2" s="241"/>
      <c r="H2" s="241"/>
      <c r="I2" s="241"/>
      <c r="J2" s="241"/>
      <c r="K2" s="241"/>
      <c r="L2" s="241"/>
      <c r="M2" s="241"/>
      <c r="N2" s="241"/>
      <c r="O2" s="241"/>
    </row>
    <row r="3" spans="1:15" ht="13.4" customHeight="1" x14ac:dyDescent="0.3">
      <c r="A3" s="296"/>
      <c r="B3" s="296"/>
      <c r="C3" s="296"/>
      <c r="D3" s="296"/>
      <c r="E3" s="296"/>
      <c r="F3" s="296"/>
      <c r="G3" s="296"/>
      <c r="H3" s="8"/>
      <c r="I3" s="8"/>
      <c r="J3" s="8"/>
      <c r="K3" s="8"/>
      <c r="L3" s="8"/>
      <c r="M3" s="8"/>
      <c r="N3" s="8"/>
      <c r="O3" s="8"/>
    </row>
    <row r="4" spans="1:15" ht="39.25" customHeight="1" x14ac:dyDescent="0.25">
      <c r="A4" s="294" t="s">
        <v>336</v>
      </c>
      <c r="B4" s="241"/>
      <c r="C4" s="241"/>
      <c r="D4" s="241"/>
      <c r="E4" s="241"/>
      <c r="F4" s="241"/>
      <c r="G4" s="241"/>
      <c r="H4" s="241"/>
      <c r="I4" s="241"/>
      <c r="J4" s="241"/>
      <c r="K4" s="241"/>
      <c r="L4" s="241"/>
      <c r="M4" s="241"/>
      <c r="N4" s="241"/>
      <c r="O4" s="241"/>
    </row>
    <row r="5" spans="1:15" ht="9.25" customHeight="1" x14ac:dyDescent="0.25">
      <c r="A5" s="241"/>
      <c r="B5" s="241"/>
      <c r="C5" s="241"/>
      <c r="D5" s="241"/>
      <c r="E5" s="241"/>
      <c r="F5" s="241"/>
      <c r="G5" s="241"/>
    </row>
    <row r="6" spans="1:15" ht="30.75" customHeight="1" x14ac:dyDescent="0.25">
      <c r="A6" s="293" t="s">
        <v>337</v>
      </c>
      <c r="B6" s="241"/>
      <c r="C6" s="241"/>
      <c r="D6" s="241"/>
      <c r="E6" s="241"/>
      <c r="F6" s="241"/>
      <c r="G6" s="241"/>
      <c r="H6" s="241"/>
      <c r="I6" s="241"/>
      <c r="J6" s="241"/>
      <c r="K6" s="241"/>
      <c r="L6" s="241"/>
      <c r="M6" s="241"/>
      <c r="N6" s="241"/>
      <c r="O6" s="241"/>
    </row>
    <row r="7" spans="1:15" ht="9.25" customHeight="1" x14ac:dyDescent="0.25">
      <c r="A7" s="241"/>
      <c r="B7" s="241"/>
      <c r="C7" s="241"/>
      <c r="D7" s="241"/>
      <c r="E7" s="241"/>
      <c r="F7" s="241"/>
      <c r="G7" s="241"/>
    </row>
    <row r="8" spans="1:15" ht="30.75" customHeight="1" x14ac:dyDescent="0.25">
      <c r="A8" s="294" t="s">
        <v>338</v>
      </c>
      <c r="B8" s="241"/>
      <c r="C8" s="241"/>
      <c r="D8" s="241"/>
      <c r="E8" s="241"/>
      <c r="F8" s="241"/>
      <c r="G8" s="241"/>
      <c r="H8" s="241"/>
      <c r="I8" s="241"/>
      <c r="J8" s="241"/>
      <c r="K8" s="241"/>
      <c r="L8" s="241"/>
      <c r="M8" s="241"/>
      <c r="N8" s="241"/>
      <c r="O8" s="241"/>
    </row>
    <row r="9" spans="1:15" ht="9.25" customHeight="1" x14ac:dyDescent="0.25">
      <c r="A9" s="241"/>
      <c r="B9" s="241"/>
      <c r="C9" s="241"/>
      <c r="D9" s="241"/>
      <c r="E9" s="241"/>
      <c r="F9" s="241"/>
      <c r="G9" s="241"/>
    </row>
    <row r="10" spans="1:15" ht="30.75" customHeight="1" x14ac:dyDescent="0.25">
      <c r="A10" s="294" t="s">
        <v>339</v>
      </c>
      <c r="B10" s="241"/>
      <c r="C10" s="241"/>
      <c r="D10" s="241"/>
      <c r="E10" s="241"/>
      <c r="F10" s="241"/>
      <c r="G10" s="241"/>
      <c r="H10" s="241"/>
      <c r="I10" s="241"/>
      <c r="J10" s="241"/>
      <c r="K10" s="241"/>
      <c r="L10" s="241"/>
      <c r="M10" s="241"/>
      <c r="N10" s="241"/>
      <c r="O10" s="241"/>
    </row>
    <row r="11" spans="1:15" ht="22.5" customHeight="1" x14ac:dyDescent="0.25">
      <c r="A11" s="241"/>
      <c r="B11" s="241"/>
      <c r="C11" s="241"/>
      <c r="D11" s="241"/>
      <c r="E11" s="241"/>
      <c r="F11" s="241"/>
      <c r="G11" s="241"/>
    </row>
    <row r="12" spans="1:15" ht="13.4" customHeight="1" x14ac:dyDescent="0.25">
      <c r="A12" s="295" t="s">
        <v>340</v>
      </c>
      <c r="B12" s="241"/>
      <c r="C12" s="241"/>
      <c r="D12" s="241"/>
      <c r="E12" s="241"/>
      <c r="F12" s="241"/>
      <c r="G12" s="241"/>
    </row>
    <row r="13" spans="1:15" ht="4.1500000000000004" customHeight="1" x14ac:dyDescent="0.25">
      <c r="A13" s="241"/>
      <c r="B13" s="241"/>
      <c r="C13" s="241"/>
      <c r="D13" s="241"/>
      <c r="E13" s="241"/>
      <c r="F13" s="241"/>
      <c r="G13" s="241"/>
    </row>
    <row r="14" spans="1:15" ht="13.4" customHeight="1" x14ac:dyDescent="0.25">
      <c r="A14" s="293" t="s">
        <v>341</v>
      </c>
      <c r="B14" s="241"/>
      <c r="C14" s="241"/>
      <c r="D14" s="241"/>
      <c r="E14" s="241"/>
      <c r="F14" s="241"/>
      <c r="G14" s="241"/>
      <c r="H14" s="241"/>
      <c r="I14" s="241"/>
      <c r="J14" s="241"/>
      <c r="K14" s="241"/>
      <c r="L14" s="241"/>
      <c r="M14" s="241"/>
      <c r="N14" s="241"/>
      <c r="O14" s="241"/>
    </row>
    <row r="15" spans="1:15" ht="3.25" customHeight="1" x14ac:dyDescent="0.25"/>
    <row r="16" spans="1:15" ht="22.5" customHeight="1" x14ac:dyDescent="0.25"/>
    <row r="17" spans="1:25" ht="13.4" customHeight="1" x14ac:dyDescent="0.25"/>
    <row r="18" spans="1:25" ht="13.4" customHeight="1" x14ac:dyDescent="0.25">
      <c r="A18" s="115" t="s">
        <v>342</v>
      </c>
      <c r="B18" s="139"/>
      <c r="C18" s="139"/>
      <c r="D18" s="139"/>
      <c r="E18" s="139"/>
      <c r="F18" s="139"/>
      <c r="G18" s="139"/>
      <c r="H18" s="139"/>
      <c r="I18" s="139"/>
      <c r="J18" s="139"/>
      <c r="K18" s="139"/>
      <c r="L18" s="139"/>
      <c r="M18" s="139"/>
      <c r="N18" s="139"/>
      <c r="O18" s="139"/>
    </row>
    <row r="19" spans="1:25" ht="13.4" customHeight="1" x14ac:dyDescent="0.25">
      <c r="A19" s="73" t="s">
        <v>154</v>
      </c>
      <c r="C19" s="74" t="s">
        <v>29</v>
      </c>
      <c r="E19" s="74" t="s">
        <v>30</v>
      </c>
      <c r="G19" s="74" t="s">
        <v>31</v>
      </c>
      <c r="I19" s="74" t="s">
        <v>32</v>
      </c>
      <c r="K19" s="74" t="s">
        <v>33</v>
      </c>
      <c r="M19" s="74" t="s">
        <v>34</v>
      </c>
      <c r="O19" s="74" t="s">
        <v>35</v>
      </c>
    </row>
    <row r="20" spans="1:25" ht="13.4" customHeight="1" x14ac:dyDescent="0.25">
      <c r="A20" s="136" t="s">
        <v>343</v>
      </c>
      <c r="C20" s="77">
        <v>835</v>
      </c>
      <c r="E20" s="77">
        <v>699</v>
      </c>
      <c r="G20" s="77">
        <v>822</v>
      </c>
      <c r="I20" s="77">
        <v>881</v>
      </c>
      <c r="K20" s="77">
        <v>991</v>
      </c>
      <c r="M20" s="77">
        <v>1534</v>
      </c>
      <c r="O20" s="77">
        <v>1849</v>
      </c>
    </row>
    <row r="21" spans="1:25" ht="13.4" customHeight="1" x14ac:dyDescent="0.25">
      <c r="A21" s="32" t="s">
        <v>344</v>
      </c>
      <c r="C21" s="19">
        <v>17</v>
      </c>
      <c r="E21" s="19">
        <v>17</v>
      </c>
      <c r="G21" s="19">
        <v>19</v>
      </c>
      <c r="I21" s="19">
        <v>19</v>
      </c>
      <c r="K21" s="19">
        <v>20</v>
      </c>
      <c r="M21" s="19">
        <v>34</v>
      </c>
      <c r="O21" s="19">
        <v>44</v>
      </c>
    </row>
    <row r="22" spans="1:25" ht="13.4" customHeight="1" x14ac:dyDescent="0.25">
      <c r="A22" s="32" t="s">
        <v>345</v>
      </c>
      <c r="C22" s="79">
        <v>4</v>
      </c>
      <c r="E22" s="79">
        <v>4</v>
      </c>
      <c r="G22" s="79">
        <v>5</v>
      </c>
      <c r="I22" s="79">
        <v>4</v>
      </c>
      <c r="K22" s="79">
        <v>5</v>
      </c>
      <c r="M22" s="79">
        <v>8</v>
      </c>
      <c r="O22" s="79">
        <v>11</v>
      </c>
    </row>
    <row r="23" spans="1:25" ht="22.5" customHeight="1" x14ac:dyDescent="0.25">
      <c r="A23" s="137" t="s">
        <v>346</v>
      </c>
      <c r="C23" s="77">
        <v>848</v>
      </c>
      <c r="E23" s="77">
        <v>712</v>
      </c>
      <c r="G23" s="77">
        <v>836</v>
      </c>
      <c r="I23" s="77">
        <v>896</v>
      </c>
      <c r="K23" s="77">
        <v>1006</v>
      </c>
      <c r="M23" s="77">
        <v>1560</v>
      </c>
      <c r="O23" s="77">
        <v>1882</v>
      </c>
    </row>
    <row r="24" spans="1:25" ht="13.4" customHeight="1" x14ac:dyDescent="0.25"/>
    <row r="25" spans="1:25" ht="13.4" customHeight="1" x14ac:dyDescent="0.25">
      <c r="A25" s="32" t="s">
        <v>347</v>
      </c>
      <c r="C25" s="15">
        <v>36199</v>
      </c>
      <c r="E25" s="15">
        <v>37363</v>
      </c>
      <c r="G25" s="15">
        <v>37941</v>
      </c>
      <c r="I25" s="15">
        <v>39755</v>
      </c>
      <c r="K25" s="15">
        <v>40393</v>
      </c>
      <c r="M25" s="15">
        <v>36778</v>
      </c>
      <c r="O25" s="15">
        <v>40556</v>
      </c>
    </row>
    <row r="26" spans="1:25" ht="13.4" customHeight="1" x14ac:dyDescent="0.25">
      <c r="A26" s="32" t="s">
        <v>348</v>
      </c>
      <c r="C26" s="19">
        <v>17347</v>
      </c>
      <c r="E26" s="19">
        <v>17490</v>
      </c>
      <c r="G26" s="19">
        <v>17481</v>
      </c>
      <c r="I26" s="19">
        <v>17474</v>
      </c>
      <c r="K26" s="19">
        <v>17517</v>
      </c>
      <c r="M26" s="19">
        <v>17418</v>
      </c>
      <c r="O26" s="19">
        <v>17506</v>
      </c>
    </row>
    <row r="27" spans="1:25" ht="13.4" customHeight="1" x14ac:dyDescent="0.25">
      <c r="A27" s="32" t="s">
        <v>404</v>
      </c>
      <c r="C27" s="19">
        <v>2949</v>
      </c>
      <c r="E27" s="19">
        <v>2979</v>
      </c>
      <c r="G27" s="19">
        <v>2988</v>
      </c>
      <c r="I27" s="19">
        <v>2953</v>
      </c>
      <c r="K27" s="19">
        <v>2975</v>
      </c>
      <c r="M27" s="19">
        <v>2964</v>
      </c>
      <c r="O27" s="19">
        <v>2987</v>
      </c>
    </row>
    <row r="28" spans="1:25" ht="13.4" customHeight="1" x14ac:dyDescent="0.25">
      <c r="A28" s="32" t="s">
        <v>349</v>
      </c>
      <c r="C28" s="19">
        <v>1187</v>
      </c>
      <c r="E28" s="19">
        <v>1184</v>
      </c>
      <c r="G28" s="19">
        <v>1178</v>
      </c>
      <c r="I28" s="19">
        <v>1173</v>
      </c>
      <c r="K28" s="19">
        <v>1163</v>
      </c>
      <c r="M28" s="19">
        <v>1187</v>
      </c>
      <c r="O28" s="19">
        <v>1163</v>
      </c>
    </row>
    <row r="29" spans="1:25" ht="13.4" customHeight="1" x14ac:dyDescent="0.25">
      <c r="A29" s="72" t="s">
        <v>405</v>
      </c>
      <c r="C29" s="79">
        <v>668</v>
      </c>
      <c r="E29" s="79">
        <v>673</v>
      </c>
      <c r="G29" s="79">
        <v>676</v>
      </c>
      <c r="I29" s="79">
        <v>673</v>
      </c>
      <c r="K29" s="79">
        <v>675</v>
      </c>
      <c r="M29" s="79">
        <v>668</v>
      </c>
      <c r="O29" s="79">
        <v>675</v>
      </c>
    </row>
    <row r="30" spans="1:25" ht="13.4" customHeight="1" x14ac:dyDescent="0.25">
      <c r="A30" s="137" t="s">
        <v>350</v>
      </c>
      <c r="C30" s="77">
        <v>17758</v>
      </c>
      <c r="E30" s="77">
        <v>18751</v>
      </c>
      <c r="G30" s="77">
        <v>19326</v>
      </c>
      <c r="I30" s="77">
        <v>21174</v>
      </c>
      <c r="K30" s="77">
        <v>21739</v>
      </c>
      <c r="M30" s="77">
        <v>18251</v>
      </c>
      <c r="O30" s="77">
        <v>21901</v>
      </c>
      <c r="Y30" s="164"/>
    </row>
    <row r="31" spans="1:25" ht="13.4" customHeight="1" x14ac:dyDescent="0.25"/>
    <row r="32" spans="1:25" ht="13.4" customHeight="1" x14ac:dyDescent="0.25">
      <c r="A32" s="32" t="s">
        <v>351</v>
      </c>
      <c r="C32" s="34">
        <v>9.3000000000000013E-2</v>
      </c>
      <c r="E32" s="34">
        <v>7.5999999999999998E-2</v>
      </c>
      <c r="G32" s="34">
        <v>8.5999999999999993E-2</v>
      </c>
      <c r="I32" s="34">
        <v>8.8000000000000009E-2</v>
      </c>
      <c r="K32" s="34">
        <v>9.8000000000000004E-2</v>
      </c>
      <c r="M32" s="34">
        <v>8.4000000000000005E-2</v>
      </c>
      <c r="O32" s="34">
        <v>9.1999999999999998E-2</v>
      </c>
    </row>
    <row r="33" spans="1:15" ht="13.4" customHeight="1" x14ac:dyDescent="0.25">
      <c r="A33" s="117" t="s">
        <v>352</v>
      </c>
      <c r="C33" s="138">
        <v>0.192</v>
      </c>
      <c r="E33" s="138">
        <v>0.154</v>
      </c>
      <c r="G33" s="138">
        <v>0.17199999999999999</v>
      </c>
      <c r="I33" s="138">
        <v>0.16800000000000001</v>
      </c>
      <c r="K33" s="138">
        <v>0.18600000000000003</v>
      </c>
      <c r="M33" s="138">
        <v>0.17199999999999999</v>
      </c>
      <c r="O33" s="138">
        <v>0.17300000000000001</v>
      </c>
    </row>
    <row r="34" spans="1:15" ht="13" x14ac:dyDescent="0.3">
      <c r="A34" s="8"/>
      <c r="B34" s="8"/>
      <c r="C34" s="8"/>
      <c r="D34" s="8"/>
      <c r="E34" s="8"/>
      <c r="F34" s="8"/>
      <c r="G34" s="8"/>
      <c r="H34" s="8"/>
      <c r="I34" s="8"/>
      <c r="J34" s="8"/>
      <c r="K34" s="8"/>
      <c r="L34" s="8"/>
      <c r="M34" s="8"/>
      <c r="N34" s="8"/>
      <c r="O34" s="8"/>
    </row>
  </sheetData>
  <mergeCells count="14">
    <mergeCell ref="A2:E2"/>
    <mergeCell ref="A3:G3"/>
    <mergeCell ref="A7:G7"/>
    <mergeCell ref="A5:G5"/>
    <mergeCell ref="A8:O8"/>
    <mergeCell ref="A6:O6"/>
    <mergeCell ref="A4:O4"/>
    <mergeCell ref="G1:O2"/>
    <mergeCell ref="A9:G9"/>
    <mergeCell ref="A13:G13"/>
    <mergeCell ref="A14:O14"/>
    <mergeCell ref="A10:O10"/>
    <mergeCell ref="A12:G12"/>
    <mergeCell ref="A11:G11"/>
  </mergeCells>
  <pageMargins left="0.75" right="0.75" top="1" bottom="1" header="0.5" footer="0.5"/>
  <pageSetup scale="82" orientation="landscape" r:id="rId1"/>
  <headerFooter>
    <oddFooter>&amp;R18</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Y31"/>
  <sheetViews>
    <sheetView showRuler="0" zoomScaleNormal="100" workbookViewId="0"/>
  </sheetViews>
  <sheetFormatPr defaultColWidth="13.1796875" defaultRowHeight="12.5" x14ac:dyDescent="0.25"/>
  <cols>
    <col min="1" max="1" width="89.7265625" customWidth="1"/>
    <col min="2" max="2" width="0" hidden="1" customWidth="1"/>
    <col min="3" max="3" width="10.7265625" customWidth="1"/>
    <col min="4" max="4" width="0" hidden="1" customWidth="1"/>
    <col min="5" max="5" width="10.7265625" customWidth="1"/>
    <col min="6" max="6" width="0" hidden="1" customWidth="1"/>
    <col min="7" max="7" width="10.7265625" customWidth="1"/>
    <col min="8" max="8" width="0" hidden="1" customWidth="1"/>
    <col min="9" max="9" width="10.7265625" customWidth="1"/>
    <col min="10" max="10" width="0" hidden="1" customWidth="1"/>
    <col min="11" max="11" width="10.7265625" customWidth="1"/>
  </cols>
  <sheetData>
    <row r="1" spans="1:11" ht="13.4" customHeight="1" x14ac:dyDescent="0.25">
      <c r="A1" s="9" t="s">
        <v>24</v>
      </c>
      <c r="C1" s="240"/>
      <c r="D1" s="241"/>
      <c r="E1" s="241"/>
      <c r="F1" s="241"/>
      <c r="G1" s="241"/>
      <c r="H1" s="241"/>
      <c r="I1" s="241"/>
      <c r="J1" s="241"/>
      <c r="K1" s="241"/>
    </row>
    <row r="2" spans="1:11" ht="35.9" customHeight="1" x14ac:dyDescent="0.25">
      <c r="A2" s="10" t="s">
        <v>335</v>
      </c>
      <c r="C2" s="241"/>
      <c r="D2" s="241"/>
      <c r="E2" s="241"/>
      <c r="F2" s="241"/>
      <c r="G2" s="241"/>
      <c r="H2" s="241"/>
      <c r="I2" s="241"/>
      <c r="J2" s="241"/>
      <c r="K2" s="241"/>
    </row>
    <row r="3" spans="1:11" ht="13.4" customHeight="1" x14ac:dyDescent="0.25">
      <c r="A3" s="115" t="s">
        <v>353</v>
      </c>
      <c r="B3" s="36"/>
      <c r="C3" s="297">
        <v>2022</v>
      </c>
      <c r="D3" s="267"/>
      <c r="E3" s="267"/>
      <c r="F3" s="36"/>
      <c r="G3" s="297">
        <v>2021</v>
      </c>
      <c r="H3" s="267"/>
      <c r="I3" s="267"/>
      <c r="J3" s="267"/>
      <c r="K3" s="267"/>
    </row>
    <row r="4" spans="1:11" ht="13.4" customHeight="1" x14ac:dyDescent="0.25">
      <c r="A4" s="73" t="s">
        <v>354</v>
      </c>
      <c r="C4" s="88" t="s">
        <v>109</v>
      </c>
      <c r="D4" s="87"/>
      <c r="E4" s="88" t="s">
        <v>110</v>
      </c>
      <c r="G4" s="88" t="s">
        <v>111</v>
      </c>
      <c r="H4" s="87"/>
      <c r="I4" s="88" t="s">
        <v>112</v>
      </c>
      <c r="J4" s="87"/>
      <c r="K4" s="88" t="s">
        <v>109</v>
      </c>
    </row>
    <row r="5" spans="1:11" ht="13.4" customHeight="1" x14ac:dyDescent="0.25">
      <c r="A5" s="136" t="s">
        <v>355</v>
      </c>
      <c r="C5" s="77">
        <v>40984</v>
      </c>
      <c r="E5" s="77">
        <v>41799</v>
      </c>
      <c r="G5" s="77">
        <v>43034</v>
      </c>
      <c r="I5" s="77">
        <v>43601</v>
      </c>
      <c r="K5" s="77">
        <v>45281</v>
      </c>
    </row>
    <row r="6" spans="1:11" ht="13.4" customHeight="1" x14ac:dyDescent="0.25">
      <c r="A6" s="90" t="s">
        <v>356</v>
      </c>
      <c r="C6" s="79">
        <v>4838</v>
      </c>
      <c r="E6" s="79">
        <v>4838</v>
      </c>
      <c r="G6" s="79">
        <v>4838</v>
      </c>
      <c r="I6" s="79">
        <v>4541</v>
      </c>
      <c r="K6" s="79">
        <v>4541</v>
      </c>
    </row>
    <row r="7" spans="1:11" ht="13.4" customHeight="1" x14ac:dyDescent="0.25">
      <c r="A7" s="156" t="s">
        <v>406</v>
      </c>
      <c r="C7" s="140">
        <v>36146</v>
      </c>
      <c r="E7" s="140">
        <v>36961</v>
      </c>
      <c r="G7" s="140">
        <v>38196</v>
      </c>
      <c r="I7" s="140">
        <v>39060</v>
      </c>
      <c r="K7" s="140">
        <v>40740</v>
      </c>
    </row>
    <row r="8" spans="1:11" ht="13.4" customHeight="1" x14ac:dyDescent="0.25">
      <c r="A8" s="90" t="s">
        <v>357</v>
      </c>
      <c r="C8" s="19">
        <v>17271</v>
      </c>
      <c r="E8" s="19">
        <v>17462</v>
      </c>
      <c r="G8" s="19">
        <v>17512</v>
      </c>
      <c r="I8" s="19">
        <v>17420</v>
      </c>
      <c r="K8" s="19">
        <v>17487</v>
      </c>
    </row>
    <row r="9" spans="1:11" ht="13.4" customHeight="1" x14ac:dyDescent="0.25">
      <c r="A9" s="156" t="s">
        <v>407</v>
      </c>
      <c r="C9" s="19">
        <v>2934</v>
      </c>
      <c r="E9" s="19">
        <v>2968</v>
      </c>
      <c r="G9" s="19">
        <v>2991</v>
      </c>
      <c r="I9" s="19">
        <v>2941</v>
      </c>
      <c r="K9" s="19">
        <v>2964</v>
      </c>
    </row>
    <row r="10" spans="1:11" ht="13.4" customHeight="1" x14ac:dyDescent="0.25">
      <c r="A10" s="90" t="s">
        <v>358</v>
      </c>
      <c r="C10" s="19">
        <v>1187</v>
      </c>
      <c r="E10" s="19">
        <v>1184</v>
      </c>
      <c r="G10" s="19">
        <v>1178</v>
      </c>
      <c r="I10" s="19">
        <v>1173</v>
      </c>
      <c r="K10" s="19">
        <v>1163</v>
      </c>
    </row>
    <row r="11" spans="1:11" ht="13.4" customHeight="1" x14ac:dyDescent="0.25">
      <c r="A11" s="156" t="s">
        <v>408</v>
      </c>
      <c r="C11" s="79">
        <v>668</v>
      </c>
      <c r="E11" s="79">
        <v>673</v>
      </c>
      <c r="G11" s="79">
        <v>676</v>
      </c>
      <c r="I11" s="79">
        <v>673</v>
      </c>
      <c r="K11" s="79">
        <v>675</v>
      </c>
    </row>
    <row r="12" spans="1:11" ht="13.4" customHeight="1" x14ac:dyDescent="0.25">
      <c r="A12" s="90" t="s">
        <v>409</v>
      </c>
      <c r="C12" s="77">
        <v>17796</v>
      </c>
      <c r="E12" s="77">
        <v>18388</v>
      </c>
      <c r="G12" s="77">
        <v>19547</v>
      </c>
      <c r="I12" s="77">
        <v>20545</v>
      </c>
      <c r="K12" s="77">
        <v>22127</v>
      </c>
    </row>
    <row r="13" spans="1:11" ht="13.4" customHeight="1" x14ac:dyDescent="0.25"/>
    <row r="14" spans="1:11" ht="13.4" customHeight="1" x14ac:dyDescent="0.25">
      <c r="A14" s="32" t="s">
        <v>359</v>
      </c>
      <c r="C14" s="19">
        <v>808103</v>
      </c>
      <c r="E14" s="19">
        <v>807798</v>
      </c>
      <c r="G14" s="19">
        <v>804145</v>
      </c>
      <c r="I14" s="19">
        <v>825821</v>
      </c>
      <c r="K14" s="19">
        <v>863174</v>
      </c>
    </row>
    <row r="15" spans="1:11" ht="13.4" customHeight="1" x14ac:dyDescent="0.25"/>
    <row r="16" spans="1:11" ht="13.4" customHeight="1" x14ac:dyDescent="0.25">
      <c r="A16" s="90" t="s">
        <v>360</v>
      </c>
      <c r="C16" s="141">
        <v>44.73</v>
      </c>
      <c r="E16" s="141">
        <v>45.76</v>
      </c>
      <c r="G16" s="141">
        <v>47.5</v>
      </c>
      <c r="I16" s="141">
        <v>47.3</v>
      </c>
      <c r="K16" s="141">
        <v>47.2</v>
      </c>
    </row>
    <row r="17" spans="1:25" ht="13.4" customHeight="1" x14ac:dyDescent="0.25">
      <c r="A17" s="142" t="s">
        <v>361</v>
      </c>
      <c r="C17" s="143">
        <v>22.02</v>
      </c>
      <c r="E17" s="143">
        <v>22.76</v>
      </c>
      <c r="G17" s="143">
        <v>24.31</v>
      </c>
      <c r="I17" s="143">
        <v>24.88</v>
      </c>
      <c r="K17" s="143">
        <v>25.64</v>
      </c>
    </row>
    <row r="18" spans="1:25" ht="13.4" customHeight="1" x14ac:dyDescent="0.25">
      <c r="A18" s="136"/>
      <c r="C18" s="87"/>
      <c r="E18" s="87"/>
      <c r="G18" s="87"/>
      <c r="I18" s="87"/>
      <c r="K18" s="87"/>
    </row>
    <row r="19" spans="1:25" ht="13.4" customHeight="1" x14ac:dyDescent="0.25"/>
    <row r="20" spans="1:25" ht="13.4" customHeight="1" x14ac:dyDescent="0.25"/>
    <row r="21" spans="1:25" ht="13.4" customHeight="1" x14ac:dyDescent="0.25">
      <c r="A21" s="115" t="s">
        <v>362</v>
      </c>
      <c r="B21" s="114"/>
      <c r="C21" s="87"/>
      <c r="D21" s="87"/>
      <c r="E21" s="87"/>
      <c r="F21" s="87"/>
      <c r="G21" s="87"/>
      <c r="H21" s="87"/>
      <c r="I21" s="87"/>
      <c r="J21" s="87"/>
      <c r="K21" s="87"/>
    </row>
    <row r="22" spans="1:25" ht="13.4" customHeight="1" x14ac:dyDescent="0.25">
      <c r="A22" s="73" t="s">
        <v>154</v>
      </c>
      <c r="C22" s="74" t="s">
        <v>29</v>
      </c>
      <c r="E22" s="74" t="s">
        <v>30</v>
      </c>
      <c r="G22" s="74" t="s">
        <v>31</v>
      </c>
      <c r="I22" s="74" t="s">
        <v>32</v>
      </c>
      <c r="K22" s="74" t="s">
        <v>33</v>
      </c>
    </row>
    <row r="23" spans="1:25" ht="13.4" customHeight="1" x14ac:dyDescent="0.25">
      <c r="A23" s="76" t="s">
        <v>363</v>
      </c>
      <c r="C23" s="77">
        <v>824</v>
      </c>
      <c r="E23" s="77">
        <v>698</v>
      </c>
      <c r="G23" s="77">
        <v>677</v>
      </c>
      <c r="I23" s="77">
        <v>641</v>
      </c>
      <c r="K23" s="77">
        <v>645</v>
      </c>
    </row>
    <row r="24" spans="1:25" ht="13.4" customHeight="1" x14ac:dyDescent="0.25">
      <c r="A24" s="32" t="s">
        <v>364</v>
      </c>
      <c r="C24" s="79">
        <v>3</v>
      </c>
      <c r="E24" s="79">
        <v>3</v>
      </c>
      <c r="G24" s="79">
        <v>4</v>
      </c>
      <c r="I24" s="79">
        <v>3</v>
      </c>
      <c r="K24" s="79">
        <v>3</v>
      </c>
    </row>
    <row r="25" spans="1:25" ht="13.4" customHeight="1" x14ac:dyDescent="0.25">
      <c r="A25" s="82" t="s">
        <v>365</v>
      </c>
      <c r="C25" s="77">
        <v>827</v>
      </c>
      <c r="E25" s="77">
        <v>701</v>
      </c>
      <c r="G25" s="77">
        <v>681</v>
      </c>
      <c r="I25" s="77">
        <v>644</v>
      </c>
      <c r="K25" s="77">
        <v>648</v>
      </c>
    </row>
    <row r="26" spans="1:25" ht="13.4" customHeight="1" x14ac:dyDescent="0.25"/>
    <row r="27" spans="1:25" ht="13.4" customHeight="1" x14ac:dyDescent="0.25">
      <c r="A27" s="32" t="s">
        <v>366</v>
      </c>
      <c r="C27" s="15">
        <v>370782</v>
      </c>
      <c r="E27" s="15">
        <v>373186</v>
      </c>
      <c r="G27" s="15">
        <v>381682</v>
      </c>
      <c r="I27" s="15">
        <v>381065</v>
      </c>
      <c r="K27" s="15">
        <v>388285</v>
      </c>
    </row>
    <row r="28" spans="1:25" ht="13.4" customHeight="1" x14ac:dyDescent="0.25"/>
    <row r="29" spans="1:25" ht="13.4" customHeight="1" x14ac:dyDescent="0.25">
      <c r="A29" s="32" t="s">
        <v>367</v>
      </c>
      <c r="C29" s="134">
        <v>8.8999999999999999E-3</v>
      </c>
      <c r="E29" s="134">
        <v>7.4999999999999997E-3</v>
      </c>
      <c r="G29" s="134">
        <v>7.0999999999999995E-3</v>
      </c>
      <c r="I29" s="134">
        <v>6.7000000000000002E-3</v>
      </c>
      <c r="K29" s="134">
        <v>6.7000000000000002E-3</v>
      </c>
    </row>
    <row r="30" spans="1:25" ht="13.4" customHeight="1" x14ac:dyDescent="0.25">
      <c r="A30" s="117" t="s">
        <v>368</v>
      </c>
      <c r="C30" s="144">
        <v>8.8999999999999999E-3</v>
      </c>
      <c r="E30" s="144">
        <v>7.6E-3</v>
      </c>
      <c r="G30" s="144">
        <v>7.0999999999999995E-3</v>
      </c>
      <c r="I30" s="144">
        <v>6.8000000000000005E-3</v>
      </c>
      <c r="K30" s="144">
        <v>6.7000000000000002E-3</v>
      </c>
      <c r="Y30" s="164"/>
    </row>
    <row r="31" spans="1:25" ht="13.4" customHeight="1" x14ac:dyDescent="0.25">
      <c r="A31" s="282" t="s">
        <v>369</v>
      </c>
      <c r="B31" s="298"/>
      <c r="C31" s="298"/>
      <c r="D31" s="282"/>
      <c r="E31" s="282"/>
      <c r="F31" s="298"/>
      <c r="G31" s="298"/>
      <c r="H31" s="298"/>
      <c r="I31" s="298"/>
      <c r="J31" s="298"/>
      <c r="K31" s="298"/>
    </row>
  </sheetData>
  <mergeCells count="4">
    <mergeCell ref="C3:E3"/>
    <mergeCell ref="C1:K2"/>
    <mergeCell ref="G3:K3"/>
    <mergeCell ref="A31:K31"/>
  </mergeCells>
  <pageMargins left="0.75" right="0.75" top="1" bottom="1" header="0.5" footer="0.5"/>
  <pageSetup scale="82" orientation="landscape" r:id="rId1"/>
  <headerFooter>
    <oddFooter>&amp;R19</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30"/>
  <sheetViews>
    <sheetView showRuler="0" zoomScaleNormal="100" workbookViewId="0"/>
  </sheetViews>
  <sheetFormatPr defaultColWidth="13.1796875" defaultRowHeight="12.5" x14ac:dyDescent="0.25"/>
  <cols>
    <col min="1" max="1" width="109.26953125" customWidth="1"/>
    <col min="2" max="2" width="25.54296875" customWidth="1"/>
    <col min="3" max="3" width="14.453125" customWidth="1"/>
  </cols>
  <sheetData>
    <row r="1" spans="1:3" ht="23.25" customHeight="1" x14ac:dyDescent="0.5">
      <c r="A1" s="1" t="s">
        <v>3</v>
      </c>
      <c r="B1" s="240"/>
      <c r="C1" s="241"/>
    </row>
    <row r="2" spans="1:3" ht="13.4" customHeight="1" x14ac:dyDescent="0.25">
      <c r="B2" s="241"/>
      <c r="C2" s="241"/>
    </row>
    <row r="3" spans="1:3" ht="12.65" customHeight="1" x14ac:dyDescent="0.25">
      <c r="B3" s="241"/>
      <c r="C3" s="241"/>
    </row>
    <row r="4" spans="1:3" ht="16.75" customHeight="1" x14ac:dyDescent="0.3">
      <c r="A4" s="8"/>
      <c r="B4" s="8"/>
      <c r="C4" s="8"/>
    </row>
    <row r="5" spans="1:3" ht="16.75" customHeight="1" x14ac:dyDescent="0.25"/>
    <row r="6" spans="1:3" ht="19.149999999999999" customHeight="1" x14ac:dyDescent="0.4">
      <c r="A6" s="2" t="s">
        <v>4</v>
      </c>
      <c r="C6" s="3" t="s">
        <v>5</v>
      </c>
    </row>
    <row r="7" spans="1:3" ht="19.149999999999999" customHeight="1" x14ac:dyDescent="0.35">
      <c r="A7" s="4" t="s">
        <v>6</v>
      </c>
      <c r="C7" s="5">
        <v>3</v>
      </c>
    </row>
    <row r="8" spans="1:3" ht="19.149999999999999" customHeight="1" x14ac:dyDescent="0.35">
      <c r="A8" s="4" t="s">
        <v>7</v>
      </c>
      <c r="C8" s="6">
        <v>4</v>
      </c>
    </row>
    <row r="9" spans="1:3" ht="19.149999999999999" customHeight="1" x14ac:dyDescent="0.35">
      <c r="A9" s="4" t="s">
        <v>8</v>
      </c>
      <c r="C9" s="6">
        <v>5</v>
      </c>
    </row>
    <row r="10" spans="1:3" ht="19.149999999999999" customHeight="1" x14ac:dyDescent="0.35">
      <c r="A10" s="4" t="s">
        <v>9</v>
      </c>
      <c r="C10" s="6">
        <v>6</v>
      </c>
    </row>
    <row r="11" spans="1:3" ht="19.149999999999999" customHeight="1" x14ac:dyDescent="0.35">
      <c r="A11" s="4" t="s">
        <v>10</v>
      </c>
      <c r="C11" s="6">
        <v>7</v>
      </c>
    </row>
    <row r="12" spans="1:3" ht="19.149999999999999" customHeight="1" x14ac:dyDescent="0.35">
      <c r="A12" s="4" t="s">
        <v>11</v>
      </c>
      <c r="C12" s="6">
        <v>8</v>
      </c>
    </row>
    <row r="13" spans="1:3" ht="19.149999999999999" customHeight="1" x14ac:dyDescent="0.25"/>
    <row r="14" spans="1:3" ht="19.149999999999999" customHeight="1" x14ac:dyDescent="0.4">
      <c r="A14" s="2" t="s">
        <v>12</v>
      </c>
    </row>
    <row r="15" spans="1:3" ht="19.149999999999999" customHeight="1" x14ac:dyDescent="0.35">
      <c r="A15" s="4" t="s">
        <v>13</v>
      </c>
      <c r="C15" s="6">
        <v>9</v>
      </c>
    </row>
    <row r="16" spans="1:3" ht="19.149999999999999" customHeight="1" x14ac:dyDescent="0.35">
      <c r="A16" s="4" t="s">
        <v>14</v>
      </c>
      <c r="C16" s="6">
        <v>11</v>
      </c>
    </row>
    <row r="17" spans="1:25" ht="19.149999999999999" customHeight="1" x14ac:dyDescent="0.35">
      <c r="A17" s="4" t="s">
        <v>15</v>
      </c>
      <c r="C17" s="6">
        <v>13</v>
      </c>
    </row>
    <row r="18" spans="1:25" ht="19.149999999999999" customHeight="1" x14ac:dyDescent="0.35">
      <c r="A18" s="4" t="s">
        <v>16</v>
      </c>
      <c r="C18" s="6">
        <v>14</v>
      </c>
    </row>
    <row r="19" spans="1:25" ht="19.149999999999999" customHeight="1" x14ac:dyDescent="0.35">
      <c r="A19" s="4" t="s">
        <v>17</v>
      </c>
      <c r="C19" s="6">
        <v>15</v>
      </c>
    </row>
    <row r="20" spans="1:25" ht="19.149999999999999" customHeight="1" x14ac:dyDescent="0.25"/>
    <row r="21" spans="1:25" ht="19.149999999999999" customHeight="1" x14ac:dyDescent="0.4">
      <c r="A21" s="2" t="s">
        <v>18</v>
      </c>
    </row>
    <row r="22" spans="1:25" ht="19.149999999999999" customHeight="1" x14ac:dyDescent="0.35">
      <c r="A22" s="4" t="s">
        <v>19</v>
      </c>
      <c r="C22" s="6">
        <v>16</v>
      </c>
    </row>
    <row r="23" spans="1:25" ht="20.9" customHeight="1" x14ac:dyDescent="0.35">
      <c r="A23" s="4" t="s">
        <v>20</v>
      </c>
      <c r="C23" s="6">
        <v>17</v>
      </c>
    </row>
    <row r="24" spans="1:25" ht="19.149999999999999" customHeight="1" x14ac:dyDescent="0.25"/>
    <row r="25" spans="1:25" ht="19.149999999999999" customHeight="1" x14ac:dyDescent="0.4">
      <c r="A25" s="2" t="s">
        <v>21</v>
      </c>
    </row>
    <row r="26" spans="1:25" ht="19.149999999999999" customHeight="1" x14ac:dyDescent="0.35">
      <c r="A26" s="4" t="s">
        <v>22</v>
      </c>
      <c r="C26" s="6">
        <v>18</v>
      </c>
    </row>
    <row r="27" spans="1:25" ht="19.149999999999999" hidden="1" customHeight="1" x14ac:dyDescent="0.4">
      <c r="A27" s="7" t="s">
        <v>23</v>
      </c>
      <c r="C27" s="6">
        <v>19</v>
      </c>
    </row>
    <row r="30" spans="1:25" x14ac:dyDescent="0.25">
      <c r="Y30" s="164"/>
    </row>
  </sheetData>
  <mergeCells count="1">
    <mergeCell ref="B1:C3"/>
  </mergeCells>
  <pageMargins left="0.75" right="0.75" top="1" bottom="1" header="0.5" footer="0.5"/>
  <pageSetup scale="82"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Y30"/>
  <sheetViews>
    <sheetView showRuler="0" zoomScaleNormal="100" workbookViewId="0"/>
  </sheetViews>
  <sheetFormatPr defaultColWidth="13.1796875" defaultRowHeight="12.5" x14ac:dyDescent="0.25"/>
  <cols>
    <col min="1" max="1" width="79.81640625" customWidth="1"/>
    <col min="2" max="2" width="0" hidden="1" customWidth="1"/>
    <col min="3" max="3" width="9.7265625" customWidth="1"/>
    <col min="4" max="4" width="0" hidden="1" customWidth="1"/>
    <col min="5" max="5" width="9.7265625" customWidth="1"/>
    <col min="6" max="6" width="0" hidden="1" customWidth="1"/>
    <col min="7" max="7" width="9.7265625" customWidth="1"/>
    <col min="8" max="8" width="0" hidden="1" customWidth="1"/>
    <col min="9" max="9" width="9.7265625" customWidth="1"/>
    <col min="10" max="10" width="0" hidden="1" customWidth="1"/>
    <col min="11" max="11" width="9.7265625" customWidth="1"/>
    <col min="12" max="12" width="0" hidden="1" customWidth="1"/>
    <col min="13" max="13" width="9.7265625" customWidth="1"/>
    <col min="14" max="14" width="0" hidden="1" customWidth="1"/>
    <col min="15" max="15" width="9.7265625" customWidth="1"/>
  </cols>
  <sheetData>
    <row r="1" spans="1:15" ht="13.4" customHeight="1" x14ac:dyDescent="0.25">
      <c r="A1" s="9" t="s">
        <v>24</v>
      </c>
      <c r="G1" s="240"/>
      <c r="H1" s="241"/>
      <c r="I1" s="241"/>
      <c r="J1" s="241"/>
      <c r="K1" s="241"/>
      <c r="L1" s="241"/>
      <c r="M1" s="241"/>
      <c r="N1" s="241"/>
      <c r="O1" s="241"/>
    </row>
    <row r="2" spans="1:15" ht="35.9" customHeight="1" x14ac:dyDescent="0.25">
      <c r="A2" s="281" t="s">
        <v>335</v>
      </c>
      <c r="B2" s="241"/>
      <c r="C2" s="241"/>
      <c r="D2" s="241"/>
      <c r="E2" s="241"/>
      <c r="G2" s="241"/>
      <c r="H2" s="241"/>
      <c r="I2" s="241"/>
      <c r="J2" s="241"/>
      <c r="K2" s="241"/>
      <c r="L2" s="241"/>
      <c r="M2" s="241"/>
      <c r="N2" s="241"/>
      <c r="O2" s="241"/>
    </row>
    <row r="3" spans="1:15" ht="13.4" customHeight="1" x14ac:dyDescent="0.3">
      <c r="A3" s="299" t="s">
        <v>370</v>
      </c>
      <c r="B3" s="299"/>
      <c r="C3" s="299"/>
      <c r="D3" s="8"/>
      <c r="E3" s="8"/>
      <c r="F3" s="8"/>
      <c r="G3" s="8"/>
      <c r="H3" s="8"/>
      <c r="I3" s="8"/>
      <c r="J3" s="8"/>
      <c r="K3" s="8"/>
      <c r="L3" s="8"/>
      <c r="M3" s="8"/>
      <c r="N3" s="8"/>
      <c r="O3" s="8"/>
    </row>
    <row r="4" spans="1:15" ht="13.4" customHeight="1" x14ac:dyDescent="0.25">
      <c r="A4" s="73" t="s">
        <v>154</v>
      </c>
      <c r="C4" s="74" t="s">
        <v>29</v>
      </c>
      <c r="E4" s="74" t="s">
        <v>30</v>
      </c>
      <c r="G4" s="74" t="s">
        <v>31</v>
      </c>
      <c r="I4" s="74" t="s">
        <v>32</v>
      </c>
      <c r="K4" s="74" t="s">
        <v>33</v>
      </c>
      <c r="M4" s="74" t="s">
        <v>34</v>
      </c>
      <c r="O4" s="74" t="s">
        <v>35</v>
      </c>
    </row>
    <row r="5" spans="1:15" ht="13.4" customHeight="1" x14ac:dyDescent="0.25">
      <c r="A5" s="76" t="s">
        <v>371</v>
      </c>
      <c r="C5" s="77">
        <v>208</v>
      </c>
      <c r="E5" s="77">
        <v>212</v>
      </c>
      <c r="G5" s="77">
        <v>278</v>
      </c>
      <c r="I5" s="77">
        <v>348</v>
      </c>
      <c r="K5" s="77">
        <v>326</v>
      </c>
      <c r="M5" s="77">
        <v>420</v>
      </c>
      <c r="O5" s="77">
        <v>604</v>
      </c>
    </row>
    <row r="6" spans="1:15" ht="13.4" customHeight="1" x14ac:dyDescent="0.25"/>
    <row r="7" spans="1:15" ht="13.4" customHeight="1" x14ac:dyDescent="0.25">
      <c r="A7" s="32" t="s">
        <v>372</v>
      </c>
      <c r="C7" s="15">
        <v>899</v>
      </c>
      <c r="E7" s="15">
        <v>964</v>
      </c>
      <c r="G7" s="15">
        <v>1020</v>
      </c>
      <c r="I7" s="15">
        <v>1032</v>
      </c>
      <c r="K7" s="15">
        <v>999</v>
      </c>
      <c r="M7" s="15">
        <v>1863</v>
      </c>
      <c r="O7" s="15">
        <v>1990</v>
      </c>
    </row>
    <row r="8" spans="1:15" ht="13.4" customHeight="1" x14ac:dyDescent="0.25">
      <c r="A8" s="32" t="s">
        <v>373</v>
      </c>
      <c r="C8" s="79">
        <v>91</v>
      </c>
      <c r="E8" s="79">
        <v>79</v>
      </c>
      <c r="G8" s="79">
        <v>75</v>
      </c>
      <c r="I8" s="79">
        <v>76</v>
      </c>
      <c r="K8" s="79">
        <v>74</v>
      </c>
      <c r="M8" s="79">
        <v>170</v>
      </c>
      <c r="O8" s="79">
        <v>149</v>
      </c>
    </row>
    <row r="9" spans="1:15" ht="13.4" customHeight="1" x14ac:dyDescent="0.25">
      <c r="A9" s="82" t="s">
        <v>374</v>
      </c>
      <c r="C9" s="77">
        <f>+C7-C8</f>
        <v>808</v>
      </c>
      <c r="E9" s="77">
        <f>+E7-E8</f>
        <v>885</v>
      </c>
      <c r="G9" s="77">
        <f>+G7-G8</f>
        <v>945</v>
      </c>
      <c r="I9" s="77">
        <f>+I7-I8</f>
        <v>956</v>
      </c>
      <c r="K9" s="77">
        <f>+K7-K8</f>
        <v>925</v>
      </c>
      <c r="M9" s="77">
        <f>+M7-M8</f>
        <v>1693</v>
      </c>
      <c r="O9" s="77">
        <f>+O7-O8</f>
        <v>1841</v>
      </c>
    </row>
    <row r="10" spans="1:15" ht="13.4" customHeight="1" x14ac:dyDescent="0.25"/>
    <row r="11" spans="1:15" ht="13.4" customHeight="1" x14ac:dyDescent="0.25">
      <c r="A11" s="32" t="s">
        <v>375</v>
      </c>
      <c r="C11" s="29">
        <v>0.23</v>
      </c>
      <c r="E11" s="29">
        <v>0.22</v>
      </c>
      <c r="G11" s="29">
        <v>0.27</v>
      </c>
      <c r="I11" s="29">
        <v>0.34</v>
      </c>
      <c r="K11" s="29">
        <v>0.33</v>
      </c>
      <c r="M11" s="29">
        <v>0.23</v>
      </c>
      <c r="O11" s="29">
        <v>0.3</v>
      </c>
    </row>
    <row r="12" spans="1:15" ht="13.4" customHeight="1" x14ac:dyDescent="0.25">
      <c r="A12" s="117" t="s">
        <v>376</v>
      </c>
      <c r="C12" s="113">
        <v>0.26</v>
      </c>
      <c r="E12" s="113">
        <v>0.24</v>
      </c>
      <c r="G12" s="113">
        <v>0.28999999999999998</v>
      </c>
      <c r="I12" s="113">
        <v>0.36</v>
      </c>
      <c r="K12" s="113">
        <v>0.35000000000000003</v>
      </c>
      <c r="M12" s="113">
        <v>0.25</v>
      </c>
      <c r="O12" s="113">
        <v>0.33</v>
      </c>
    </row>
    <row r="13" spans="1:15" ht="13.4" customHeight="1" x14ac:dyDescent="0.25">
      <c r="A13" s="282" t="s">
        <v>377</v>
      </c>
      <c r="B13" s="282"/>
      <c r="C13" s="282"/>
      <c r="D13" s="282"/>
      <c r="E13" s="282"/>
      <c r="F13" s="282"/>
      <c r="G13" s="282"/>
      <c r="H13" s="282"/>
      <c r="I13" s="282"/>
      <c r="J13" s="282"/>
      <c r="K13" s="282"/>
      <c r="L13" s="282"/>
      <c r="M13" s="282"/>
      <c r="N13" s="282"/>
      <c r="O13" s="282"/>
    </row>
    <row r="14" spans="1:15" ht="13.4" customHeight="1" x14ac:dyDescent="0.25"/>
    <row r="15" spans="1:15" ht="13.4" customHeight="1" x14ac:dyDescent="0.25"/>
    <row r="16" spans="1:15" ht="13.4" customHeight="1" x14ac:dyDescent="0.25"/>
    <row r="17" spans="1:25" ht="13.4" customHeight="1" x14ac:dyDescent="0.3">
      <c r="A17" s="115" t="s">
        <v>378</v>
      </c>
      <c r="B17" s="8"/>
      <c r="C17" s="8"/>
      <c r="D17" s="8"/>
      <c r="E17" s="8"/>
      <c r="F17" s="87"/>
      <c r="G17" s="87" t="s">
        <v>27</v>
      </c>
    </row>
    <row r="18" spans="1:25" ht="13.4" customHeight="1" x14ac:dyDescent="0.25">
      <c r="A18" s="73" t="s">
        <v>154</v>
      </c>
      <c r="C18" s="74" t="s">
        <v>29</v>
      </c>
      <c r="E18" s="74" t="s">
        <v>33</v>
      </c>
      <c r="G18" s="74" t="s">
        <v>33</v>
      </c>
    </row>
    <row r="19" spans="1:25" ht="13.4" customHeight="1" x14ac:dyDescent="0.3">
      <c r="A19" s="145" t="s">
        <v>379</v>
      </c>
      <c r="C19" s="8"/>
      <c r="E19" s="8"/>
      <c r="G19" s="8"/>
    </row>
    <row r="20" spans="1:25" ht="13.4" customHeight="1" x14ac:dyDescent="0.25">
      <c r="A20" s="32" t="s">
        <v>380</v>
      </c>
      <c r="C20" s="15">
        <v>833</v>
      </c>
      <c r="E20" s="15">
        <v>889</v>
      </c>
      <c r="G20" s="30">
        <f>(C20-E20)/E20</f>
        <v>-6.2992125984251968E-2</v>
      </c>
    </row>
    <row r="21" spans="1:25" ht="13.4" customHeight="1" x14ac:dyDescent="0.25">
      <c r="A21" s="32" t="s">
        <v>381</v>
      </c>
      <c r="C21" s="79">
        <v>0</v>
      </c>
      <c r="E21" s="79">
        <v>-33</v>
      </c>
    </row>
    <row r="22" spans="1:25" ht="13.4" customHeight="1" x14ac:dyDescent="0.25">
      <c r="A22" s="82" t="s">
        <v>382</v>
      </c>
      <c r="C22" s="77">
        <f>SUM(C20:C21)</f>
        <v>833</v>
      </c>
      <c r="E22" s="77">
        <f>SUM(E20:E21)</f>
        <v>856</v>
      </c>
      <c r="G22" s="146">
        <f>(C22-E22)/E22</f>
        <v>-2.6869158878504672E-2</v>
      </c>
    </row>
    <row r="23" spans="1:25" ht="13.4" customHeight="1" x14ac:dyDescent="0.25"/>
    <row r="24" spans="1:25" ht="13.4" customHeight="1" x14ac:dyDescent="0.25"/>
    <row r="25" spans="1:25" ht="13.4" customHeight="1" x14ac:dyDescent="0.25">
      <c r="A25" s="135" t="s">
        <v>383</v>
      </c>
    </row>
    <row r="26" spans="1:25" ht="13.4" customHeight="1" x14ac:dyDescent="0.25">
      <c r="A26" s="32" t="s">
        <v>380</v>
      </c>
      <c r="C26" s="15">
        <v>830</v>
      </c>
      <c r="E26" s="15">
        <v>890</v>
      </c>
      <c r="G26" s="30">
        <f>(C26-E26)/E26</f>
        <v>-6.741573033707865E-2</v>
      </c>
    </row>
    <row r="27" spans="1:25" ht="13.4" customHeight="1" x14ac:dyDescent="0.25">
      <c r="A27" s="32" t="s">
        <v>381</v>
      </c>
      <c r="C27" s="79">
        <v>0</v>
      </c>
      <c r="E27" s="79">
        <v>-33</v>
      </c>
    </row>
    <row r="28" spans="1:25" ht="13.4" customHeight="1" x14ac:dyDescent="0.25">
      <c r="A28" s="147" t="s">
        <v>382</v>
      </c>
      <c r="B28" s="150"/>
      <c r="C28" s="148">
        <f>SUM(C26:C27)</f>
        <v>830</v>
      </c>
      <c r="E28" s="148">
        <f>SUM(E26:E27)</f>
        <v>857</v>
      </c>
      <c r="G28" s="149">
        <f>(C28-E28)/E28</f>
        <v>-3.1505250875145857E-2</v>
      </c>
    </row>
    <row r="29" spans="1:25" ht="13" x14ac:dyDescent="0.3">
      <c r="A29" s="8"/>
      <c r="B29" s="8"/>
      <c r="C29" s="8"/>
      <c r="D29" s="8"/>
      <c r="E29" s="8"/>
      <c r="F29" s="8"/>
      <c r="G29" s="8"/>
    </row>
    <row r="30" spans="1:25" x14ac:dyDescent="0.25">
      <c r="Y30" s="164"/>
    </row>
  </sheetData>
  <mergeCells count="4">
    <mergeCell ref="A2:E2"/>
    <mergeCell ref="A3:C3"/>
    <mergeCell ref="G1:O2"/>
    <mergeCell ref="A13:O13"/>
  </mergeCells>
  <pageMargins left="0.75" right="0.75" top="1" bottom="1" header="0.5" footer="0.5"/>
  <pageSetup scale="82" orientation="landscape" r:id="rId1"/>
  <headerFooter>
    <oddFooter>&amp;R20</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Y45"/>
  <sheetViews>
    <sheetView showRuler="0" zoomScaleNormal="100" workbookViewId="0"/>
  </sheetViews>
  <sheetFormatPr defaultColWidth="13.1796875" defaultRowHeight="12.5" x14ac:dyDescent="0.25"/>
  <cols>
    <col min="1" max="1" width="57.26953125" style="164" customWidth="1"/>
    <col min="2" max="2" width="0" style="164" hidden="1" customWidth="1"/>
    <col min="3" max="3" width="8.453125" style="164" customWidth="1"/>
    <col min="4" max="4" width="0" style="164" hidden="1" customWidth="1"/>
    <col min="5" max="5" width="8.453125" style="164" customWidth="1"/>
    <col min="6" max="6" width="0" style="164" hidden="1" customWidth="1"/>
    <col min="7" max="7" width="8.453125" style="164" customWidth="1"/>
    <col min="8" max="8" width="0" style="164" hidden="1" customWidth="1"/>
    <col min="9" max="9" width="8.453125" style="164" customWidth="1"/>
    <col min="10" max="10" width="0" style="164" hidden="1" customWidth="1"/>
    <col min="11" max="11" width="8.453125" style="164" customWidth="1"/>
    <col min="12" max="12" width="0" style="164" hidden="1" customWidth="1"/>
    <col min="13" max="13" width="6.26953125" style="164" customWidth="1"/>
    <col min="14" max="14" width="0" style="164" hidden="1" customWidth="1"/>
    <col min="15" max="15" width="6.26953125" style="164" customWidth="1"/>
    <col min="16" max="16" width="0" style="164" hidden="1" customWidth="1"/>
    <col min="17" max="17" width="8.453125" style="164" customWidth="1"/>
    <col min="18" max="18" width="0" style="164" hidden="1" customWidth="1"/>
    <col min="19" max="19" width="8.453125" style="164" customWidth="1"/>
    <col min="20" max="20" width="0" style="164" hidden="1" customWidth="1"/>
    <col min="21" max="21" width="7.81640625" style="164" customWidth="1"/>
  </cols>
  <sheetData>
    <row r="1" spans="1:21" ht="13.4" customHeight="1" x14ac:dyDescent="0.25">
      <c r="A1" s="165" t="s">
        <v>24</v>
      </c>
      <c r="I1" s="246"/>
      <c r="J1" s="245"/>
      <c r="K1" s="245"/>
      <c r="L1" s="245"/>
      <c r="M1" s="245"/>
      <c r="N1" s="245"/>
      <c r="O1" s="245"/>
      <c r="P1" s="245"/>
      <c r="Q1" s="245"/>
      <c r="R1" s="245"/>
      <c r="S1" s="245"/>
      <c r="T1" s="245"/>
      <c r="U1" s="245"/>
    </row>
    <row r="2" spans="1:21" ht="35.9" customHeight="1" x14ac:dyDescent="0.25">
      <c r="A2" s="166" t="s">
        <v>25</v>
      </c>
      <c r="I2" s="245"/>
      <c r="J2" s="245"/>
      <c r="K2" s="245"/>
      <c r="L2" s="245"/>
      <c r="M2" s="245"/>
      <c r="N2" s="245"/>
      <c r="O2" s="245"/>
      <c r="P2" s="245"/>
      <c r="Q2" s="245"/>
      <c r="R2" s="245"/>
      <c r="S2" s="245"/>
      <c r="T2" s="245"/>
      <c r="U2" s="245"/>
    </row>
    <row r="3" spans="1:21" ht="12.65" customHeight="1" x14ac:dyDescent="0.3">
      <c r="A3" s="244" t="s">
        <v>26</v>
      </c>
      <c r="B3" s="167"/>
      <c r="C3" s="167"/>
      <c r="D3" s="168"/>
      <c r="E3" s="168"/>
      <c r="F3" s="169"/>
      <c r="G3" s="169"/>
      <c r="H3" s="170"/>
      <c r="I3" s="170"/>
      <c r="J3" s="170"/>
      <c r="K3" s="170"/>
      <c r="L3" s="170"/>
      <c r="M3" s="247" t="s">
        <v>27</v>
      </c>
      <c r="N3" s="247"/>
      <c r="O3" s="247"/>
      <c r="P3" s="171"/>
      <c r="Q3" s="172"/>
      <c r="R3" s="167"/>
      <c r="S3" s="167"/>
      <c r="T3" s="167"/>
      <c r="U3" s="173" t="s">
        <v>28</v>
      </c>
    </row>
    <row r="4" spans="1:21" ht="12.65" customHeight="1" x14ac:dyDescent="0.25">
      <c r="A4" s="245"/>
      <c r="C4" s="174" t="s">
        <v>29</v>
      </c>
      <c r="E4" s="174" t="s">
        <v>30</v>
      </c>
      <c r="G4" s="174" t="s">
        <v>31</v>
      </c>
      <c r="I4" s="174" t="s">
        <v>32</v>
      </c>
      <c r="K4" s="174" t="s">
        <v>33</v>
      </c>
      <c r="M4" s="175" t="s">
        <v>30</v>
      </c>
      <c r="N4" s="173"/>
      <c r="O4" s="175" t="s">
        <v>33</v>
      </c>
      <c r="Q4" s="174" t="s">
        <v>34</v>
      </c>
      <c r="S4" s="174" t="s">
        <v>35</v>
      </c>
      <c r="U4" s="174" t="s">
        <v>35</v>
      </c>
    </row>
    <row r="5" spans="1:21" ht="12.65" customHeight="1" x14ac:dyDescent="0.3">
      <c r="A5" s="153" t="s">
        <v>36</v>
      </c>
      <c r="C5" s="168"/>
      <c r="E5" s="168"/>
      <c r="G5" s="168"/>
      <c r="I5" s="168"/>
      <c r="K5" s="168"/>
      <c r="M5" s="168"/>
      <c r="O5" s="168"/>
      <c r="Q5" s="168"/>
      <c r="S5" s="168"/>
      <c r="U5" s="168"/>
    </row>
    <row r="6" spans="1:21" ht="12.65" customHeight="1" x14ac:dyDescent="0.25">
      <c r="A6" s="154" t="s">
        <v>39</v>
      </c>
      <c r="C6" s="176">
        <v>3430</v>
      </c>
      <c r="E6" s="176">
        <v>3228</v>
      </c>
      <c r="G6" s="176">
        <v>3338</v>
      </c>
      <c r="I6" s="176">
        <v>3394</v>
      </c>
      <c r="K6" s="176">
        <v>3315</v>
      </c>
      <c r="M6" s="177">
        <f>(C6-E6)/E6</f>
        <v>6.2577447335811651E-2</v>
      </c>
      <c r="O6" s="177">
        <f>(C6-K6)/K6</f>
        <v>3.4690799396681751E-2</v>
      </c>
      <c r="Q6" s="176">
        <v>6658</v>
      </c>
      <c r="S6" s="176">
        <v>6581</v>
      </c>
      <c r="U6" s="177">
        <f>(Q6-S6)/S6</f>
        <v>1.1700349490958821E-2</v>
      </c>
    </row>
    <row r="7" spans="1:21" ht="10.75" customHeight="1" x14ac:dyDescent="0.25">
      <c r="A7" s="154" t="s">
        <v>40</v>
      </c>
      <c r="C7" s="178">
        <v>824</v>
      </c>
      <c r="E7" s="178">
        <v>698</v>
      </c>
      <c r="G7" s="178">
        <v>677</v>
      </c>
      <c r="I7" s="178">
        <v>641</v>
      </c>
      <c r="K7" s="178">
        <v>645</v>
      </c>
      <c r="M7" s="179">
        <f>(C7-E7)/E7</f>
        <v>0.18051575931232092</v>
      </c>
      <c r="O7" s="179">
        <f>(C7-K7)/K7</f>
        <v>0.27751937984496122</v>
      </c>
      <c r="Q7" s="178">
        <v>1522</v>
      </c>
      <c r="S7" s="178">
        <v>1300</v>
      </c>
      <c r="U7" s="179">
        <f>(Q7-S7)/S7</f>
        <v>0.17076923076923076</v>
      </c>
    </row>
    <row r="8" spans="1:21" ht="12.65" customHeight="1" x14ac:dyDescent="0.25">
      <c r="A8" s="180" t="s">
        <v>41</v>
      </c>
      <c r="C8" s="181">
        <v>4254</v>
      </c>
      <c r="E8" s="181">
        <v>3926</v>
      </c>
      <c r="G8" s="181">
        <v>4015</v>
      </c>
      <c r="I8" s="181">
        <v>4035</v>
      </c>
      <c r="K8" s="181">
        <v>3960</v>
      </c>
      <c r="M8" s="182">
        <f>(C8-E8)/E8</f>
        <v>8.354559347936831E-2</v>
      </c>
      <c r="O8" s="182">
        <f>(C8-K8)/K8</f>
        <v>7.4242424242424249E-2</v>
      </c>
      <c r="Q8" s="181">
        <v>8180</v>
      </c>
      <c r="S8" s="181">
        <v>7881</v>
      </c>
      <c r="U8" s="182">
        <f>(Q8-S8)/S8</f>
        <v>3.7939347798502727E-2</v>
      </c>
    </row>
    <row r="9" spans="1:21" ht="10.75" customHeight="1" x14ac:dyDescent="0.25">
      <c r="A9" s="183" t="s">
        <v>42</v>
      </c>
      <c r="C9" s="184">
        <v>47</v>
      </c>
      <c r="E9" s="184">
        <v>2</v>
      </c>
      <c r="G9" s="184">
        <v>-17</v>
      </c>
      <c r="I9" s="184">
        <v>-45</v>
      </c>
      <c r="K9" s="184">
        <v>-86</v>
      </c>
      <c r="M9" s="185" t="s">
        <v>38</v>
      </c>
      <c r="N9" s="186"/>
      <c r="O9" s="185" t="s">
        <v>38</v>
      </c>
      <c r="Q9" s="184">
        <v>49</v>
      </c>
      <c r="S9" s="184">
        <v>-169</v>
      </c>
      <c r="U9" s="185" t="s">
        <v>38</v>
      </c>
    </row>
    <row r="10" spans="1:21" ht="10.75" customHeight="1" x14ac:dyDescent="0.25">
      <c r="A10" s="183" t="s">
        <v>43</v>
      </c>
      <c r="C10" s="187">
        <v>3112</v>
      </c>
      <c r="E10" s="187">
        <v>3006</v>
      </c>
      <c r="G10" s="187">
        <v>2967</v>
      </c>
      <c r="I10" s="187">
        <v>2918</v>
      </c>
      <c r="K10" s="187">
        <v>2778</v>
      </c>
      <c r="M10" s="182">
        <f t="shared" ref="M10:M15" si="0">(C10-E10)/E10</f>
        <v>3.526280771789754E-2</v>
      </c>
      <c r="O10" s="182">
        <f t="shared" ref="O10:O16" si="1">(C10-K10)/K10</f>
        <v>0.12023038156947444</v>
      </c>
      <c r="Q10" s="187">
        <v>6118</v>
      </c>
      <c r="S10" s="187">
        <v>5629</v>
      </c>
      <c r="U10" s="182">
        <f t="shared" ref="U10:U16" si="2">(Q10-S10)/S10</f>
        <v>8.6871558003197721E-2</v>
      </c>
    </row>
    <row r="11" spans="1:21" ht="12.65" customHeight="1" x14ac:dyDescent="0.25">
      <c r="A11" s="183" t="s">
        <v>44</v>
      </c>
      <c r="C11" s="188">
        <v>1095</v>
      </c>
      <c r="E11" s="188">
        <v>918</v>
      </c>
      <c r="G11" s="188">
        <v>1065</v>
      </c>
      <c r="I11" s="188">
        <v>1162</v>
      </c>
      <c r="K11" s="188">
        <v>1268</v>
      </c>
      <c r="M11" s="182">
        <f t="shared" si="0"/>
        <v>0.19281045751633988</v>
      </c>
      <c r="O11" s="182">
        <f t="shared" si="1"/>
        <v>-0.13643533123028392</v>
      </c>
      <c r="Q11" s="188">
        <v>2013</v>
      </c>
      <c r="S11" s="188">
        <v>2421</v>
      </c>
      <c r="U11" s="182">
        <f t="shared" si="2"/>
        <v>-0.16852540272614622</v>
      </c>
    </row>
    <row r="12" spans="1:21" ht="10.75" customHeight="1" x14ac:dyDescent="0.25">
      <c r="A12" s="154" t="s">
        <v>45</v>
      </c>
      <c r="C12" s="178">
        <v>231</v>
      </c>
      <c r="E12" s="178">
        <v>153</v>
      </c>
      <c r="G12" s="178">
        <v>196</v>
      </c>
      <c r="I12" s="178">
        <v>219</v>
      </c>
      <c r="K12" s="178">
        <v>241</v>
      </c>
      <c r="M12" s="179">
        <f t="shared" si="0"/>
        <v>0.50980392156862742</v>
      </c>
      <c r="O12" s="179">
        <f t="shared" si="1"/>
        <v>-4.1493775933609957E-2</v>
      </c>
      <c r="Q12" s="178">
        <v>384</v>
      </c>
      <c r="S12" s="178">
        <v>462</v>
      </c>
      <c r="U12" s="179">
        <f t="shared" si="2"/>
        <v>-0.16883116883116883</v>
      </c>
    </row>
    <row r="13" spans="1:21" ht="12.65" customHeight="1" x14ac:dyDescent="0.25">
      <c r="A13" s="180" t="s">
        <v>46</v>
      </c>
      <c r="C13" s="189">
        <v>864</v>
      </c>
      <c r="E13" s="189">
        <v>765</v>
      </c>
      <c r="G13" s="189">
        <v>869</v>
      </c>
      <c r="I13" s="189">
        <v>943</v>
      </c>
      <c r="K13" s="189">
        <v>1027</v>
      </c>
      <c r="M13" s="190">
        <f t="shared" si="0"/>
        <v>0.12941176470588237</v>
      </c>
      <c r="O13" s="182">
        <f t="shared" si="1"/>
        <v>-0.15871470301850049</v>
      </c>
      <c r="Q13" s="189">
        <v>1629</v>
      </c>
      <c r="S13" s="189">
        <v>1959</v>
      </c>
      <c r="U13" s="182">
        <f t="shared" si="2"/>
        <v>-0.16845329249617153</v>
      </c>
    </row>
    <row r="14" spans="1:21" ht="20.9" customHeight="1" x14ac:dyDescent="0.25">
      <c r="A14" s="180" t="s">
        <v>47</v>
      </c>
      <c r="C14" s="191">
        <v>835</v>
      </c>
      <c r="E14" s="191">
        <v>699</v>
      </c>
      <c r="G14" s="191">
        <v>822</v>
      </c>
      <c r="I14" s="191">
        <v>881</v>
      </c>
      <c r="K14" s="191">
        <v>991</v>
      </c>
      <c r="M14" s="192">
        <f t="shared" si="0"/>
        <v>0.19456366237482117</v>
      </c>
      <c r="O14" s="193">
        <f t="shared" si="1"/>
        <v>-0.1574167507568113</v>
      </c>
      <c r="Q14" s="191">
        <v>1534</v>
      </c>
      <c r="S14" s="191">
        <v>1849</v>
      </c>
      <c r="U14" s="193">
        <f t="shared" si="2"/>
        <v>-0.17036235803136832</v>
      </c>
    </row>
    <row r="15" spans="1:21" ht="12.65" customHeight="1" x14ac:dyDescent="0.25">
      <c r="A15" s="154" t="s">
        <v>48</v>
      </c>
      <c r="C15" s="194">
        <v>1.03</v>
      </c>
      <c r="E15" s="194">
        <v>0.86</v>
      </c>
      <c r="G15" s="194">
        <v>1.01</v>
      </c>
      <c r="I15" s="194">
        <v>1.04</v>
      </c>
      <c r="K15" s="194">
        <v>1.1299999999999999</v>
      </c>
      <c r="M15" s="177">
        <f t="shared" si="0"/>
        <v>0.19767441860465121</v>
      </c>
      <c r="O15" s="179">
        <f t="shared" si="1"/>
        <v>-8.8495575221238826E-2</v>
      </c>
      <c r="Q15" s="194">
        <v>1.88</v>
      </c>
      <c r="S15" s="194">
        <v>2.1</v>
      </c>
      <c r="U15" s="179">
        <f t="shared" si="2"/>
        <v>-0.10476190476190485</v>
      </c>
    </row>
    <row r="16" spans="1:21" ht="20.9" customHeight="1" x14ac:dyDescent="0.25">
      <c r="A16" s="202" t="s">
        <v>49</v>
      </c>
      <c r="C16" s="195">
        <v>813590</v>
      </c>
      <c r="E16" s="195">
        <v>813986</v>
      </c>
      <c r="G16" s="195">
        <v>817345</v>
      </c>
      <c r="I16" s="195">
        <v>849028</v>
      </c>
      <c r="K16" s="195">
        <v>873475</v>
      </c>
      <c r="M16" s="196">
        <v>0</v>
      </c>
      <c r="O16" s="197">
        <f t="shared" si="1"/>
        <v>-6.8559489395804113E-2</v>
      </c>
      <c r="Q16" s="195">
        <v>813894</v>
      </c>
      <c r="S16" s="195">
        <v>879409</v>
      </c>
      <c r="U16" s="197">
        <f t="shared" si="2"/>
        <v>-7.4498896417935223E-2</v>
      </c>
    </row>
    <row r="17" spans="1:25" ht="3.25" customHeight="1" x14ac:dyDescent="0.25"/>
    <row r="18" spans="1:25" ht="12.65" customHeight="1" x14ac:dyDescent="0.25">
      <c r="A18" s="183" t="s">
        <v>50</v>
      </c>
    </row>
    <row r="19" spans="1:25" ht="12.65" customHeight="1" x14ac:dyDescent="0.25">
      <c r="A19" s="154" t="s">
        <v>51</v>
      </c>
      <c r="C19" s="177">
        <v>0.26</v>
      </c>
      <c r="E19" s="177">
        <v>0.23</v>
      </c>
      <c r="G19" s="177">
        <v>0.27</v>
      </c>
      <c r="I19" s="177">
        <v>0.28999999999999998</v>
      </c>
      <c r="K19" s="177">
        <v>0.32</v>
      </c>
      <c r="Q19" s="177">
        <v>0.25</v>
      </c>
      <c r="S19" s="177">
        <v>0.31</v>
      </c>
    </row>
    <row r="20" spans="1:25" ht="12.65" customHeight="1" x14ac:dyDescent="0.25">
      <c r="A20" s="154" t="s">
        <v>52</v>
      </c>
      <c r="C20" s="198">
        <v>9.3000000000000013E-2</v>
      </c>
      <c r="E20" s="198">
        <v>7.5999999999999998E-2</v>
      </c>
      <c r="G20" s="198">
        <v>8.5999999999999993E-2</v>
      </c>
      <c r="I20" s="198">
        <v>8.8000000000000009E-2</v>
      </c>
      <c r="K20" s="198">
        <v>9.8000000000000004E-2</v>
      </c>
      <c r="Q20" s="198">
        <v>8.4000000000000005E-2</v>
      </c>
      <c r="S20" s="198">
        <v>9.1999999999999998E-2</v>
      </c>
    </row>
    <row r="21" spans="1:25" ht="12.65" customHeight="1" x14ac:dyDescent="0.25">
      <c r="A21" s="154" t="s">
        <v>53</v>
      </c>
      <c r="C21" s="198">
        <v>0.192</v>
      </c>
      <c r="E21" s="198">
        <v>0.154</v>
      </c>
      <c r="G21" s="198">
        <v>0.17199999999999999</v>
      </c>
      <c r="I21" s="198">
        <v>0.16800000000000001</v>
      </c>
      <c r="K21" s="198">
        <v>0.18600000000000003</v>
      </c>
      <c r="Q21" s="198">
        <v>0.17199999999999999</v>
      </c>
      <c r="S21" s="198">
        <v>0.17300000000000001</v>
      </c>
    </row>
    <row r="22" spans="1:25" ht="12.65" customHeight="1" x14ac:dyDescent="0.25">
      <c r="A22" s="154" t="s">
        <v>54</v>
      </c>
      <c r="C22" s="177">
        <v>0.36</v>
      </c>
      <c r="E22" s="177">
        <v>0.35000000000000003</v>
      </c>
      <c r="G22" s="177">
        <v>0.38</v>
      </c>
      <c r="I22" s="177">
        <v>0.38</v>
      </c>
      <c r="K22" s="177">
        <v>0.38</v>
      </c>
      <c r="Q22" s="177">
        <v>0.35000000000000003</v>
      </c>
      <c r="S22" s="177">
        <v>0.38</v>
      </c>
    </row>
    <row r="23" spans="1:25" ht="3.25" customHeight="1" x14ac:dyDescent="0.25"/>
    <row r="24" spans="1:25" ht="12.65" customHeight="1" x14ac:dyDescent="0.25">
      <c r="A24" s="199" t="s">
        <v>55</v>
      </c>
    </row>
    <row r="25" spans="1:25" ht="12.65" customHeight="1" x14ac:dyDescent="0.25">
      <c r="A25" s="154" t="s">
        <v>56</v>
      </c>
      <c r="C25" s="200">
        <v>43</v>
      </c>
      <c r="E25" s="200">
        <v>45.5</v>
      </c>
      <c r="G25" s="200">
        <v>46.7</v>
      </c>
      <c r="I25" s="200">
        <v>45.3</v>
      </c>
      <c r="K25" s="200">
        <v>45</v>
      </c>
      <c r="M25" s="179">
        <f>(C25-E25)/E25</f>
        <v>-5.4945054945054944E-2</v>
      </c>
      <c r="O25" s="179">
        <f>(C25-K25)/K25</f>
        <v>-4.4444444444444446E-2</v>
      </c>
    </row>
    <row r="26" spans="1:25" ht="12.65" customHeight="1" x14ac:dyDescent="0.25">
      <c r="A26" s="154" t="s">
        <v>57</v>
      </c>
      <c r="C26" s="201">
        <v>1.94</v>
      </c>
      <c r="E26" s="201">
        <v>2.27</v>
      </c>
      <c r="G26" s="201">
        <v>2.4300000000000002</v>
      </c>
      <c r="I26" s="201">
        <v>2.31</v>
      </c>
      <c r="K26" s="201">
        <v>2.3199999999999998</v>
      </c>
      <c r="M26" s="179">
        <f>(C26-E26)/E26</f>
        <v>-0.14537444933920707</v>
      </c>
      <c r="O26" s="179">
        <v>-0.17</v>
      </c>
    </row>
    <row r="27" spans="1:25" ht="12.65" customHeight="1" x14ac:dyDescent="0.25">
      <c r="A27" s="202" t="s">
        <v>58</v>
      </c>
      <c r="C27" s="195">
        <v>50800</v>
      </c>
      <c r="E27" s="195">
        <v>49600</v>
      </c>
      <c r="G27" s="195">
        <v>49100</v>
      </c>
      <c r="I27" s="195">
        <v>48900</v>
      </c>
      <c r="K27" s="195">
        <v>48800</v>
      </c>
      <c r="M27" s="177">
        <f>(C27-E27)/E27</f>
        <v>2.4193548387096774E-2</v>
      </c>
      <c r="O27" s="177">
        <f>(C27-K27)/K27</f>
        <v>4.0983606557377046E-2</v>
      </c>
    </row>
    <row r="28" spans="1:25" ht="12.65" customHeight="1" x14ac:dyDescent="0.25">
      <c r="A28" s="154" t="s">
        <v>59</v>
      </c>
      <c r="C28" s="201">
        <v>44.73</v>
      </c>
      <c r="E28" s="201">
        <v>45.76</v>
      </c>
      <c r="G28" s="201">
        <v>47.5</v>
      </c>
      <c r="I28" s="201">
        <v>47.3</v>
      </c>
      <c r="K28" s="201">
        <v>47.2</v>
      </c>
    </row>
    <row r="29" spans="1:25" ht="12.65" customHeight="1" x14ac:dyDescent="0.25">
      <c r="A29" s="154" t="s">
        <v>60</v>
      </c>
      <c r="C29" s="201">
        <v>22.02</v>
      </c>
      <c r="E29" s="201">
        <v>22.76</v>
      </c>
      <c r="G29" s="201">
        <v>24.31</v>
      </c>
      <c r="I29" s="201">
        <v>24.88</v>
      </c>
      <c r="K29" s="201">
        <v>25.64</v>
      </c>
    </row>
    <row r="30" spans="1:25" ht="12.65" customHeight="1" x14ac:dyDescent="0.25">
      <c r="A30" s="154" t="s">
        <v>61</v>
      </c>
      <c r="C30" s="201">
        <v>0.34</v>
      </c>
      <c r="E30" s="201">
        <v>0.34</v>
      </c>
      <c r="G30" s="201">
        <v>0.34</v>
      </c>
      <c r="I30" s="201">
        <v>0.34</v>
      </c>
      <c r="K30" s="201">
        <v>0.31</v>
      </c>
      <c r="Y30" s="164"/>
    </row>
    <row r="31" spans="1:25" ht="12.65" customHeight="1" x14ac:dyDescent="0.25">
      <c r="A31" s="154" t="s">
        <v>62</v>
      </c>
      <c r="C31" s="177">
        <v>0.33</v>
      </c>
      <c r="E31" s="177">
        <v>0.4</v>
      </c>
      <c r="G31" s="177">
        <v>0.34</v>
      </c>
      <c r="I31" s="177">
        <v>0.34</v>
      </c>
      <c r="K31" s="177">
        <v>0.28000000000000003</v>
      </c>
    </row>
    <row r="32" spans="1:25" ht="12.65" customHeight="1" x14ac:dyDescent="0.25">
      <c r="A32" s="154" t="s">
        <v>63</v>
      </c>
      <c r="C32" s="201">
        <v>41.71</v>
      </c>
      <c r="E32" s="201">
        <v>49.63</v>
      </c>
      <c r="G32" s="201">
        <v>58.08</v>
      </c>
      <c r="I32" s="201">
        <v>51.84</v>
      </c>
      <c r="K32" s="201">
        <v>51.23</v>
      </c>
    </row>
    <row r="33" spans="1:21" ht="12.65" customHeight="1" x14ac:dyDescent="0.25">
      <c r="A33" s="154" t="s">
        <v>64</v>
      </c>
      <c r="C33" s="203">
        <v>33706</v>
      </c>
      <c r="E33" s="203">
        <v>40091</v>
      </c>
      <c r="G33" s="203">
        <v>46705</v>
      </c>
      <c r="I33" s="203">
        <v>42811</v>
      </c>
      <c r="K33" s="203">
        <v>44220</v>
      </c>
    </row>
    <row r="34" spans="1:21" ht="12.65" customHeight="1" x14ac:dyDescent="0.25">
      <c r="A34" s="154" t="s">
        <v>65</v>
      </c>
      <c r="C34" s="204">
        <v>808103</v>
      </c>
      <c r="E34" s="204">
        <v>807798</v>
      </c>
      <c r="G34" s="204">
        <v>804145</v>
      </c>
      <c r="I34" s="204">
        <v>825821</v>
      </c>
      <c r="K34" s="204">
        <v>863174</v>
      </c>
    </row>
    <row r="35" spans="1:21" ht="3.25" customHeight="1" x14ac:dyDescent="0.25"/>
    <row r="36" spans="1:21" ht="12.65" customHeight="1" x14ac:dyDescent="0.25">
      <c r="A36" s="183" t="s">
        <v>66</v>
      </c>
    </row>
    <row r="37" spans="1:21" ht="12.65" customHeight="1" x14ac:dyDescent="0.25">
      <c r="A37" s="154" t="s">
        <v>67</v>
      </c>
      <c r="C37" s="198">
        <v>0.1</v>
      </c>
      <c r="E37" s="198">
        <v>0.10099999999999999</v>
      </c>
      <c r="G37" s="198">
        <v>0.11199999999999999</v>
      </c>
      <c r="I37" s="198">
        <v>0.11699999999999999</v>
      </c>
      <c r="K37" s="198">
        <v>0.126</v>
      </c>
    </row>
    <row r="38" spans="1:21" ht="12.65" customHeight="1" x14ac:dyDescent="0.25">
      <c r="A38" s="154" t="s">
        <v>68</v>
      </c>
      <c r="C38" s="198">
        <v>0.128</v>
      </c>
      <c r="E38" s="198">
        <v>0.129</v>
      </c>
      <c r="G38" s="198">
        <v>0.14000000000000001</v>
      </c>
      <c r="I38" s="198">
        <v>0.14400000000000002</v>
      </c>
      <c r="K38" s="198">
        <v>0.152</v>
      </c>
    </row>
    <row r="39" spans="1:21" ht="12.65" customHeight="1" x14ac:dyDescent="0.25">
      <c r="A39" s="154" t="s">
        <v>69</v>
      </c>
      <c r="C39" s="198">
        <v>0.13600000000000001</v>
      </c>
      <c r="E39" s="198">
        <v>0.13699999999999998</v>
      </c>
      <c r="G39" s="198">
        <v>0.14899999999999999</v>
      </c>
      <c r="I39" s="198">
        <v>0.152</v>
      </c>
      <c r="K39" s="198">
        <v>0.16</v>
      </c>
    </row>
    <row r="40" spans="1:21" ht="12.65" customHeight="1" x14ac:dyDescent="0.25">
      <c r="A40" s="154" t="s">
        <v>70</v>
      </c>
      <c r="C40" s="205">
        <v>5.2000000000000005E-2</v>
      </c>
      <c r="E40" s="205">
        <v>5.2999999999999999E-2</v>
      </c>
      <c r="G40" s="205">
        <v>5.5E-2</v>
      </c>
      <c r="I40" s="205">
        <v>5.7000000000000002E-2</v>
      </c>
      <c r="K40" s="205">
        <v>0.06</v>
      </c>
    </row>
    <row r="41" spans="1:21" ht="12.65" customHeight="1" x14ac:dyDescent="0.25">
      <c r="A41" s="206" t="s">
        <v>71</v>
      </c>
      <c r="C41" s="207">
        <v>6.2000000000000006E-2</v>
      </c>
      <c r="E41" s="207">
        <v>6.2000000000000006E-2</v>
      </c>
      <c r="G41" s="207">
        <v>6.6000000000000003E-2</v>
      </c>
      <c r="I41" s="207">
        <v>7.0000000000000007E-2</v>
      </c>
      <c r="K41" s="207">
        <v>7.4999999999999997E-2</v>
      </c>
    </row>
    <row r="42" spans="1:21" ht="20.9" customHeight="1" x14ac:dyDescent="0.25">
      <c r="A42" s="251" t="s">
        <v>72</v>
      </c>
      <c r="B42" s="251"/>
      <c r="C42" s="251"/>
      <c r="D42" s="251"/>
      <c r="E42" s="251"/>
      <c r="F42" s="251"/>
      <c r="G42" s="251"/>
      <c r="H42" s="251"/>
      <c r="I42" s="251"/>
      <c r="J42" s="251"/>
      <c r="K42" s="251"/>
      <c r="L42" s="251"/>
      <c r="M42" s="251"/>
      <c r="N42" s="251"/>
      <c r="O42" s="251"/>
      <c r="P42" s="251"/>
      <c r="Q42" s="251"/>
      <c r="R42" s="251"/>
      <c r="S42" s="251"/>
      <c r="T42" s="251"/>
      <c r="U42" s="251"/>
    </row>
    <row r="43" spans="1:21" ht="20.9" customHeight="1" x14ac:dyDescent="0.25">
      <c r="A43" s="250" t="s">
        <v>425</v>
      </c>
      <c r="B43" s="249"/>
      <c r="C43" s="249"/>
      <c r="D43" s="249"/>
      <c r="E43" s="249"/>
      <c r="F43" s="249"/>
      <c r="G43" s="249"/>
      <c r="H43" s="249"/>
      <c r="I43" s="249"/>
      <c r="J43" s="249"/>
      <c r="K43" s="249"/>
      <c r="L43" s="249"/>
      <c r="M43" s="249"/>
      <c r="N43" s="249"/>
      <c r="O43" s="249"/>
      <c r="P43" s="249"/>
      <c r="Q43" s="249"/>
      <c r="R43" s="249"/>
      <c r="S43" s="249"/>
      <c r="T43" s="249"/>
      <c r="U43" s="249"/>
    </row>
    <row r="44" spans="1:21" ht="29.15" customHeight="1" x14ac:dyDescent="0.25">
      <c r="A44" s="248" t="s">
        <v>73</v>
      </c>
      <c r="B44" s="249"/>
      <c r="C44" s="249"/>
      <c r="D44" s="249"/>
      <c r="E44" s="249"/>
      <c r="F44" s="249"/>
      <c r="G44" s="249"/>
      <c r="H44" s="249"/>
      <c r="I44" s="249"/>
      <c r="J44" s="249"/>
      <c r="K44" s="249"/>
      <c r="L44" s="249"/>
      <c r="M44" s="249"/>
      <c r="N44" s="249"/>
      <c r="O44" s="249"/>
      <c r="P44" s="249"/>
      <c r="Q44" s="249"/>
      <c r="R44" s="249"/>
      <c r="S44" s="249"/>
      <c r="T44" s="249"/>
      <c r="U44" s="249"/>
    </row>
    <row r="45" spans="1:21" ht="12.65" customHeight="1" x14ac:dyDescent="0.25">
      <c r="A45" s="248" t="s">
        <v>74</v>
      </c>
      <c r="B45" s="249"/>
      <c r="C45" s="249"/>
      <c r="D45" s="249"/>
      <c r="E45" s="249"/>
      <c r="F45" s="249"/>
      <c r="G45" s="249"/>
      <c r="H45" s="249"/>
      <c r="I45" s="249"/>
      <c r="J45" s="249"/>
      <c r="K45" s="249"/>
      <c r="L45" s="249"/>
      <c r="M45" s="249"/>
      <c r="N45" s="249"/>
      <c r="O45" s="249"/>
      <c r="P45" s="249"/>
      <c r="Q45" s="249"/>
      <c r="R45" s="249"/>
      <c r="S45" s="249"/>
      <c r="T45" s="249"/>
      <c r="U45" s="249"/>
    </row>
  </sheetData>
  <mergeCells count="7">
    <mergeCell ref="A3:A4"/>
    <mergeCell ref="I1:U2"/>
    <mergeCell ref="M3:O3"/>
    <mergeCell ref="A45:U45"/>
    <mergeCell ref="A43:U43"/>
    <mergeCell ref="A44:U44"/>
    <mergeCell ref="A42:U42"/>
  </mergeCells>
  <pageMargins left="0.75" right="0.75" top="1" bottom="1" header="0.5" footer="0.5"/>
  <pageSetup scale="78" orientation="landscape" r:id="rId1"/>
  <headerFooter>
    <oddFooter>&amp;R3</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42"/>
  <sheetViews>
    <sheetView showRuler="0" zoomScaleNormal="100" workbookViewId="0"/>
  </sheetViews>
  <sheetFormatPr defaultColWidth="13.1796875" defaultRowHeight="12.5" x14ac:dyDescent="0.25"/>
  <cols>
    <col min="1" max="1" width="52.54296875" customWidth="1"/>
    <col min="2" max="2" width="0" hidden="1" customWidth="1"/>
    <col min="3" max="3" width="8.54296875" customWidth="1"/>
    <col min="4" max="4" width="0" hidden="1" customWidth="1"/>
    <col min="5" max="5" width="8.54296875" customWidth="1"/>
    <col min="6" max="6" width="0" hidden="1" customWidth="1"/>
    <col min="7" max="7" width="8.54296875" customWidth="1"/>
    <col min="8" max="8" width="0" hidden="1" customWidth="1"/>
    <col min="9" max="9" width="8.54296875" customWidth="1"/>
    <col min="10" max="10" width="0" hidden="1" customWidth="1"/>
    <col min="11" max="11" width="8.54296875" customWidth="1"/>
    <col min="12" max="12" width="0" hidden="1" customWidth="1"/>
    <col min="13" max="13" width="7.54296875" customWidth="1"/>
    <col min="14" max="14" width="0" hidden="1" customWidth="1"/>
    <col min="15" max="15" width="7.54296875" customWidth="1"/>
    <col min="16" max="16" width="0" hidden="1" customWidth="1"/>
    <col min="17" max="17" width="8.54296875" customWidth="1"/>
    <col min="18" max="18" width="0" hidden="1" customWidth="1"/>
    <col min="19" max="19" width="8.54296875" customWidth="1"/>
    <col min="20" max="20" width="0" hidden="1" customWidth="1"/>
    <col min="21" max="21" width="7.81640625" customWidth="1"/>
  </cols>
  <sheetData>
    <row r="1" spans="1:21" ht="13.4" customHeight="1" x14ac:dyDescent="0.25">
      <c r="A1" s="9" t="s">
        <v>24</v>
      </c>
      <c r="I1" s="240"/>
      <c r="J1" s="241"/>
      <c r="K1" s="241"/>
      <c r="L1" s="241"/>
      <c r="M1" s="241"/>
      <c r="N1" s="241"/>
      <c r="O1" s="241"/>
      <c r="P1" s="241"/>
      <c r="Q1" s="241"/>
      <c r="R1" s="241"/>
      <c r="S1" s="241"/>
      <c r="T1" s="241"/>
      <c r="U1" s="241"/>
    </row>
    <row r="2" spans="1:21" ht="35.9" customHeight="1" x14ac:dyDescent="0.25">
      <c r="A2" s="10" t="s">
        <v>75</v>
      </c>
      <c r="I2" s="241"/>
      <c r="J2" s="241"/>
      <c r="K2" s="241"/>
      <c r="L2" s="241"/>
      <c r="M2" s="241"/>
      <c r="N2" s="241"/>
      <c r="O2" s="241"/>
      <c r="P2" s="241"/>
      <c r="Q2" s="241"/>
      <c r="R2" s="241"/>
      <c r="S2" s="241"/>
      <c r="T2" s="241"/>
      <c r="U2" s="241"/>
    </row>
    <row r="3" spans="1:21" ht="10.75" customHeight="1" x14ac:dyDescent="0.25">
      <c r="A3" s="11"/>
      <c r="B3" s="37"/>
      <c r="C3" s="37"/>
      <c r="D3" s="37"/>
      <c r="E3" s="37"/>
      <c r="F3" s="56"/>
      <c r="G3" s="56"/>
      <c r="H3" s="39"/>
      <c r="I3" s="39"/>
      <c r="J3" s="39"/>
      <c r="K3" s="39"/>
      <c r="L3" s="39"/>
      <c r="M3" s="57"/>
      <c r="N3" s="41"/>
      <c r="O3" s="41"/>
      <c r="P3" s="37"/>
      <c r="Q3" s="38"/>
      <c r="R3" s="35"/>
      <c r="S3" s="35"/>
      <c r="T3" s="35"/>
      <c r="U3" s="57"/>
    </row>
    <row r="4" spans="1:21" ht="10.75" customHeight="1" x14ac:dyDescent="0.25">
      <c r="A4" s="252" t="s">
        <v>76</v>
      </c>
      <c r="M4" s="253" t="s">
        <v>27</v>
      </c>
      <c r="N4" s="254"/>
      <c r="O4" s="254"/>
      <c r="U4" s="40" t="s">
        <v>28</v>
      </c>
    </row>
    <row r="5" spans="1:21" ht="10.75" customHeight="1" x14ac:dyDescent="0.25">
      <c r="A5" s="241"/>
      <c r="C5" s="12" t="s">
        <v>29</v>
      </c>
      <c r="E5" s="12" t="s">
        <v>30</v>
      </c>
      <c r="G5" s="12" t="s">
        <v>31</v>
      </c>
      <c r="I5" s="12" t="s">
        <v>32</v>
      </c>
      <c r="K5" s="12" t="s">
        <v>33</v>
      </c>
      <c r="M5" s="13" t="s">
        <v>30</v>
      </c>
      <c r="N5" s="39"/>
      <c r="O5" s="13" t="s">
        <v>33</v>
      </c>
      <c r="Q5" s="12" t="s">
        <v>34</v>
      </c>
      <c r="S5" s="12" t="s">
        <v>35</v>
      </c>
      <c r="U5" s="12" t="s">
        <v>35</v>
      </c>
    </row>
    <row r="6" spans="1:21" ht="10" customHeight="1" x14ac:dyDescent="0.25">
      <c r="A6" s="41" t="s">
        <v>77</v>
      </c>
      <c r="C6" s="37"/>
      <c r="E6" s="37"/>
      <c r="G6" s="37"/>
      <c r="I6" s="37"/>
      <c r="K6" s="37"/>
      <c r="M6" s="37"/>
      <c r="O6" s="37"/>
      <c r="Q6" s="37"/>
      <c r="S6" s="37"/>
      <c r="U6" s="37"/>
    </row>
    <row r="7" spans="1:21" ht="10.75" customHeight="1" x14ac:dyDescent="0.25">
      <c r="A7" s="42" t="s">
        <v>78</v>
      </c>
      <c r="C7" s="43">
        <v>2206</v>
      </c>
      <c r="E7" s="43">
        <v>1993</v>
      </c>
      <c r="G7" s="43">
        <v>2061</v>
      </c>
      <c r="I7" s="43">
        <v>2091</v>
      </c>
      <c r="K7" s="43">
        <v>2076</v>
      </c>
      <c r="M7" s="44">
        <f t="shared" ref="M7:M12" si="0">(C7-E7)/E7</f>
        <v>0.10687405920722529</v>
      </c>
      <c r="O7" s="44">
        <f t="shared" ref="O7:O12" si="1">(C7-K7)/K7</f>
        <v>6.2620423892100194E-2</v>
      </c>
      <c r="Q7" s="33">
        <v>4199</v>
      </c>
      <c r="S7" s="33">
        <v>4132</v>
      </c>
      <c r="U7" s="20">
        <f t="shared" ref="U7:U11" si="2">(Q7-S7)/S7</f>
        <v>1.6214908034849953E-2</v>
      </c>
    </row>
    <row r="8" spans="1:21" ht="10.75" customHeight="1" x14ac:dyDescent="0.25">
      <c r="A8" s="45" t="s">
        <v>79</v>
      </c>
      <c r="C8" s="18">
        <v>833</v>
      </c>
      <c r="E8" s="18">
        <v>883</v>
      </c>
      <c r="G8" s="18">
        <v>896</v>
      </c>
      <c r="I8" s="18">
        <v>913</v>
      </c>
      <c r="K8" s="18">
        <v>889</v>
      </c>
      <c r="M8" s="22">
        <f t="shared" si="0"/>
        <v>-5.6625141562853906E-2</v>
      </c>
      <c r="O8" s="22">
        <f t="shared" si="1"/>
        <v>-6.2992125984251968E-2</v>
      </c>
      <c r="Q8" s="18">
        <v>1716</v>
      </c>
      <c r="S8" s="18">
        <v>1779</v>
      </c>
      <c r="U8" s="22">
        <f t="shared" si="2"/>
        <v>-3.5413153456998317E-2</v>
      </c>
    </row>
    <row r="9" spans="1:21" ht="10.75" customHeight="1" x14ac:dyDescent="0.25">
      <c r="A9" s="45" t="s">
        <v>80</v>
      </c>
      <c r="C9" s="18">
        <v>222</v>
      </c>
      <c r="E9" s="18">
        <v>207</v>
      </c>
      <c r="G9" s="18">
        <v>199</v>
      </c>
      <c r="I9" s="18">
        <v>185</v>
      </c>
      <c r="K9" s="18">
        <v>184</v>
      </c>
      <c r="M9" s="22">
        <f t="shared" si="0"/>
        <v>7.2463768115942032E-2</v>
      </c>
      <c r="O9" s="22">
        <f t="shared" si="1"/>
        <v>0.20652173913043478</v>
      </c>
      <c r="Q9" s="18">
        <v>429</v>
      </c>
      <c r="S9" s="18">
        <v>415</v>
      </c>
      <c r="U9" s="22">
        <f t="shared" si="2"/>
        <v>3.3734939759036145E-2</v>
      </c>
    </row>
    <row r="10" spans="1:21" ht="10.75" customHeight="1" x14ac:dyDescent="0.25">
      <c r="A10" s="45" t="s">
        <v>81</v>
      </c>
      <c r="C10" s="18">
        <v>44</v>
      </c>
      <c r="E10" s="18">
        <v>45</v>
      </c>
      <c r="G10" s="18">
        <v>47</v>
      </c>
      <c r="I10" s="18">
        <v>48</v>
      </c>
      <c r="K10" s="18">
        <v>48</v>
      </c>
      <c r="M10" s="22">
        <f t="shared" si="0"/>
        <v>-2.2222222222222223E-2</v>
      </c>
      <c r="O10" s="22">
        <f t="shared" si="1"/>
        <v>-8.3333333333333329E-2</v>
      </c>
      <c r="Q10" s="18">
        <v>89</v>
      </c>
      <c r="S10" s="18">
        <v>99</v>
      </c>
      <c r="U10" s="22">
        <f t="shared" si="2"/>
        <v>-0.10101010101010101</v>
      </c>
    </row>
    <row r="11" spans="1:21" ht="10.75" customHeight="1" x14ac:dyDescent="0.25">
      <c r="A11" s="45" t="s">
        <v>82</v>
      </c>
      <c r="C11" s="21">
        <v>34</v>
      </c>
      <c r="E11" s="21">
        <v>30</v>
      </c>
      <c r="G11" s="21">
        <v>28</v>
      </c>
      <c r="I11" s="21">
        <v>28</v>
      </c>
      <c r="K11" s="21">
        <v>27</v>
      </c>
      <c r="M11" s="22">
        <f t="shared" si="0"/>
        <v>0.13333333333333333</v>
      </c>
      <c r="O11" s="22">
        <f t="shared" si="1"/>
        <v>0.25925925925925924</v>
      </c>
      <c r="Q11" s="21">
        <v>64</v>
      </c>
      <c r="S11" s="21">
        <v>56</v>
      </c>
      <c r="U11" s="22">
        <f t="shared" si="2"/>
        <v>0.14285714285714285</v>
      </c>
    </row>
    <row r="12" spans="1:21" ht="10.75" customHeight="1" x14ac:dyDescent="0.25">
      <c r="A12" s="46" t="s">
        <v>410</v>
      </c>
      <c r="C12" s="47">
        <v>3339</v>
      </c>
      <c r="E12" s="47">
        <v>3158</v>
      </c>
      <c r="G12" s="47">
        <v>3231</v>
      </c>
      <c r="I12" s="47">
        <v>3265</v>
      </c>
      <c r="K12" s="47">
        <v>3224</v>
      </c>
      <c r="M12" s="48">
        <f t="shared" si="0"/>
        <v>5.7314756174794174E-2</v>
      </c>
      <c r="O12" s="48">
        <f t="shared" si="1"/>
        <v>3.5669975186104215E-2</v>
      </c>
      <c r="Q12" s="47">
        <v>6497</v>
      </c>
      <c r="S12" s="47">
        <v>6481</v>
      </c>
      <c r="U12" s="163">
        <v>0</v>
      </c>
    </row>
    <row r="13" spans="1:21" ht="10.75" customHeight="1" x14ac:dyDescent="0.25">
      <c r="A13" s="45" t="s">
        <v>84</v>
      </c>
      <c r="C13" s="49">
        <v>91</v>
      </c>
      <c r="E13" s="49">
        <v>70</v>
      </c>
      <c r="G13" s="49">
        <v>107</v>
      </c>
      <c r="I13" s="49">
        <v>129</v>
      </c>
      <c r="K13" s="49">
        <v>91</v>
      </c>
      <c r="M13" s="157" t="s">
        <v>38</v>
      </c>
      <c r="N13" s="155"/>
      <c r="O13" s="157" t="s">
        <v>38</v>
      </c>
      <c r="Q13" s="49">
        <v>161</v>
      </c>
      <c r="S13" s="49">
        <v>100</v>
      </c>
      <c r="U13" s="157" t="s">
        <v>38</v>
      </c>
    </row>
    <row r="14" spans="1:21" ht="10.75" customHeight="1" x14ac:dyDescent="0.25">
      <c r="A14" s="46" t="s">
        <v>411</v>
      </c>
      <c r="C14" s="47">
        <v>3430</v>
      </c>
      <c r="E14" s="47">
        <v>3228</v>
      </c>
      <c r="G14" s="47">
        <v>3338</v>
      </c>
      <c r="I14" s="47">
        <v>3394</v>
      </c>
      <c r="K14" s="47">
        <v>3315</v>
      </c>
      <c r="M14" s="48">
        <f>(C14-E14)/E14</f>
        <v>6.2577447335811651E-2</v>
      </c>
      <c r="O14" s="48">
        <f>(C14-K14)/K14</f>
        <v>3.4690799396681751E-2</v>
      </c>
      <c r="Q14" s="47">
        <v>6658</v>
      </c>
      <c r="S14" s="47">
        <v>6581</v>
      </c>
      <c r="U14" s="48">
        <f>(Q14-S14)/S14</f>
        <v>1.1700349490958821E-2</v>
      </c>
    </row>
    <row r="15" spans="1:21" ht="10.75" customHeight="1" x14ac:dyDescent="0.25">
      <c r="A15" s="45" t="s">
        <v>40</v>
      </c>
      <c r="C15" s="21">
        <v>824</v>
      </c>
      <c r="E15" s="21">
        <v>698</v>
      </c>
      <c r="G15" s="21">
        <v>677</v>
      </c>
      <c r="I15" s="21">
        <v>641</v>
      </c>
      <c r="K15" s="21">
        <v>645</v>
      </c>
      <c r="M15" s="22">
        <f>(C15-E15)/E15</f>
        <v>0.18051575931232092</v>
      </c>
      <c r="O15" s="22">
        <f>(C15-K15)/K15</f>
        <v>0.27751937984496122</v>
      </c>
      <c r="Q15" s="21">
        <v>1522</v>
      </c>
      <c r="S15" s="21">
        <v>1300</v>
      </c>
      <c r="U15" s="22">
        <f>(Q15-S15)/S15</f>
        <v>0.17076923076923076</v>
      </c>
    </row>
    <row r="16" spans="1:21" ht="10.75" customHeight="1" x14ac:dyDescent="0.25">
      <c r="A16" s="46" t="s">
        <v>412</v>
      </c>
      <c r="C16" s="47">
        <v>4254</v>
      </c>
      <c r="E16" s="47">
        <v>3926</v>
      </c>
      <c r="G16" s="47">
        <v>4015</v>
      </c>
      <c r="I16" s="47">
        <v>4035</v>
      </c>
      <c r="K16" s="47">
        <v>3960</v>
      </c>
      <c r="M16" s="48">
        <f>(C16-E16)/E16</f>
        <v>8.354559347936831E-2</v>
      </c>
      <c r="O16" s="48">
        <f>(C16-K16)/K16</f>
        <v>7.4242424242424249E-2</v>
      </c>
      <c r="Q16" s="23">
        <v>8180</v>
      </c>
      <c r="S16" s="23">
        <v>7881</v>
      </c>
      <c r="U16" s="16">
        <f>(Q16-S16)/S16</f>
        <v>3.7939347798502727E-2</v>
      </c>
    </row>
    <row r="17" spans="1:25" ht="10" customHeight="1" x14ac:dyDescent="0.25">
      <c r="A17" s="24" t="s">
        <v>42</v>
      </c>
      <c r="C17" s="17">
        <v>47</v>
      </c>
      <c r="E17" s="17">
        <v>2</v>
      </c>
      <c r="G17" s="17">
        <v>-17</v>
      </c>
      <c r="I17" s="17">
        <v>-45</v>
      </c>
      <c r="K17" s="17">
        <v>-86</v>
      </c>
      <c r="M17" s="158" t="s">
        <v>38</v>
      </c>
      <c r="N17" s="159"/>
      <c r="O17" s="158" t="s">
        <v>38</v>
      </c>
      <c r="Q17" s="17">
        <v>49</v>
      </c>
      <c r="S17" s="17">
        <v>-169</v>
      </c>
      <c r="U17" s="158" t="s">
        <v>38</v>
      </c>
    </row>
    <row r="18" spans="1:25" ht="10.75" customHeight="1" x14ac:dyDescent="0.25">
      <c r="A18" s="24" t="s">
        <v>43</v>
      </c>
    </row>
    <row r="19" spans="1:25" ht="10.75" customHeight="1" x14ac:dyDescent="0.25">
      <c r="A19" s="45" t="s">
        <v>87</v>
      </c>
      <c r="C19" s="18">
        <v>1623</v>
      </c>
      <c r="E19" s="18">
        <v>1702</v>
      </c>
      <c r="G19" s="18">
        <v>1633</v>
      </c>
      <c r="I19" s="18">
        <v>1584</v>
      </c>
      <c r="K19" s="18">
        <v>1518</v>
      </c>
      <c r="M19" s="22">
        <f t="shared" ref="M19:M32" si="3">(C19-E19)/E19</f>
        <v>-4.6415981198589897E-2</v>
      </c>
      <c r="O19" s="22">
        <f t="shared" ref="O19:O32" si="4">(C19-K19)/K19</f>
        <v>6.9169960474308304E-2</v>
      </c>
      <c r="Q19" s="18">
        <v>3325</v>
      </c>
      <c r="S19" s="18">
        <v>3120</v>
      </c>
      <c r="U19" s="22">
        <f t="shared" ref="U19:U32" si="5">(Q19-S19)/S19</f>
        <v>6.5705128205128208E-2</v>
      </c>
    </row>
    <row r="20" spans="1:25" ht="10.75" customHeight="1" x14ac:dyDescent="0.25">
      <c r="A20" s="45" t="s">
        <v>88</v>
      </c>
      <c r="C20" s="18">
        <v>405</v>
      </c>
      <c r="E20" s="18">
        <v>399</v>
      </c>
      <c r="G20" s="18">
        <v>379</v>
      </c>
      <c r="I20" s="18">
        <v>372</v>
      </c>
      <c r="K20" s="18">
        <v>365</v>
      </c>
      <c r="M20" s="22">
        <f t="shared" si="3"/>
        <v>1.5037593984962405E-2</v>
      </c>
      <c r="O20" s="22">
        <f t="shared" si="4"/>
        <v>0.1095890410958904</v>
      </c>
      <c r="Q20" s="18">
        <v>804</v>
      </c>
      <c r="S20" s="18">
        <v>727</v>
      </c>
      <c r="U20" s="22">
        <f t="shared" si="5"/>
        <v>0.10591471801925723</v>
      </c>
    </row>
    <row r="21" spans="1:25" ht="10.75" customHeight="1" x14ac:dyDescent="0.25">
      <c r="A21" s="45" t="s">
        <v>89</v>
      </c>
      <c r="C21" s="18">
        <v>379</v>
      </c>
      <c r="E21" s="18">
        <v>370</v>
      </c>
      <c r="G21" s="18">
        <v>390</v>
      </c>
      <c r="I21" s="18">
        <v>363</v>
      </c>
      <c r="K21" s="18">
        <v>363</v>
      </c>
      <c r="M21" s="22">
        <f t="shared" si="3"/>
        <v>2.4324324324324326E-2</v>
      </c>
      <c r="O21" s="22">
        <f t="shared" si="4"/>
        <v>4.4077134986225897E-2</v>
      </c>
      <c r="Q21" s="18">
        <v>749</v>
      </c>
      <c r="S21" s="18">
        <v>706</v>
      </c>
      <c r="U21" s="22">
        <f t="shared" si="5"/>
        <v>6.0906515580736544E-2</v>
      </c>
    </row>
    <row r="22" spans="1:25" ht="10.75" customHeight="1" x14ac:dyDescent="0.25">
      <c r="A22" s="45" t="s">
        <v>90</v>
      </c>
      <c r="C22" s="18">
        <v>131</v>
      </c>
      <c r="E22" s="18">
        <v>118</v>
      </c>
      <c r="G22" s="18">
        <v>120</v>
      </c>
      <c r="I22" s="18">
        <v>129</v>
      </c>
      <c r="K22" s="18">
        <v>132</v>
      </c>
      <c r="M22" s="22">
        <f t="shared" si="3"/>
        <v>0.11016949152542373</v>
      </c>
      <c r="O22" s="22">
        <f t="shared" si="4"/>
        <v>-7.575757575757576E-3</v>
      </c>
      <c r="Q22" s="18">
        <v>249</v>
      </c>
      <c r="S22" s="18">
        <v>256</v>
      </c>
      <c r="U22" s="22">
        <f t="shared" si="5"/>
        <v>-2.734375E-2</v>
      </c>
    </row>
    <row r="23" spans="1:25" ht="10.75" customHeight="1" x14ac:dyDescent="0.25">
      <c r="A23" s="45" t="s">
        <v>91</v>
      </c>
      <c r="C23" s="18">
        <v>125</v>
      </c>
      <c r="E23" s="18">
        <v>122</v>
      </c>
      <c r="G23" s="18">
        <v>133</v>
      </c>
      <c r="I23" s="18">
        <v>120</v>
      </c>
      <c r="K23" s="18">
        <v>122</v>
      </c>
      <c r="M23" s="22">
        <f t="shared" si="3"/>
        <v>2.4590163934426229E-2</v>
      </c>
      <c r="O23" s="22">
        <f t="shared" si="4"/>
        <v>2.4590163934426229E-2</v>
      </c>
      <c r="Q23" s="18">
        <v>247</v>
      </c>
      <c r="S23" s="18">
        <v>245</v>
      </c>
      <c r="U23" s="22">
        <f t="shared" si="5"/>
        <v>8.1632653061224497E-3</v>
      </c>
    </row>
    <row r="24" spans="1:25" ht="10.75" customHeight="1" x14ac:dyDescent="0.25">
      <c r="A24" s="45" t="s">
        <v>92</v>
      </c>
      <c r="C24" s="18">
        <v>90</v>
      </c>
      <c r="E24" s="18">
        <v>79</v>
      </c>
      <c r="G24" s="18">
        <v>75</v>
      </c>
      <c r="I24" s="18">
        <v>76</v>
      </c>
      <c r="K24" s="18">
        <v>73</v>
      </c>
      <c r="M24" s="22">
        <f t="shared" si="3"/>
        <v>0.13924050632911392</v>
      </c>
      <c r="O24" s="22">
        <f t="shared" si="4"/>
        <v>0.23287671232876711</v>
      </c>
      <c r="Q24" s="18">
        <v>169</v>
      </c>
      <c r="S24" s="18">
        <v>147</v>
      </c>
      <c r="U24" s="22">
        <f t="shared" si="5"/>
        <v>0.14965986394557823</v>
      </c>
    </row>
    <row r="25" spans="1:25" ht="10.75" customHeight="1" x14ac:dyDescent="0.25">
      <c r="A25" s="45" t="s">
        <v>93</v>
      </c>
      <c r="C25" s="18">
        <v>43</v>
      </c>
      <c r="E25" s="18">
        <v>30</v>
      </c>
      <c r="G25" s="18">
        <v>44</v>
      </c>
      <c r="I25" s="18">
        <v>22</v>
      </c>
      <c r="K25" s="18">
        <v>22</v>
      </c>
      <c r="M25" s="22">
        <f t="shared" si="3"/>
        <v>0.43333333333333335</v>
      </c>
      <c r="O25" s="22">
        <f t="shared" si="4"/>
        <v>0.95454545454545459</v>
      </c>
      <c r="Q25" s="18">
        <v>73</v>
      </c>
      <c r="S25" s="18">
        <v>41</v>
      </c>
      <c r="U25" s="22">
        <f t="shared" si="5"/>
        <v>0.78048780487804881</v>
      </c>
    </row>
    <row r="26" spans="1:25" ht="10.75" customHeight="1" x14ac:dyDescent="0.25">
      <c r="A26" s="45" t="s">
        <v>94</v>
      </c>
      <c r="C26" s="18">
        <v>37</v>
      </c>
      <c r="E26" s="18">
        <v>35</v>
      </c>
      <c r="G26" s="18">
        <v>30</v>
      </c>
      <c r="I26" s="18">
        <v>34</v>
      </c>
      <c r="K26" s="18">
        <v>35</v>
      </c>
      <c r="M26" s="22">
        <f t="shared" si="3"/>
        <v>5.7142857142857141E-2</v>
      </c>
      <c r="O26" s="22">
        <f t="shared" si="4"/>
        <v>5.7142857142857141E-2</v>
      </c>
      <c r="Q26" s="18">
        <v>72</v>
      </c>
      <c r="S26" s="18">
        <v>69</v>
      </c>
      <c r="U26" s="22">
        <f t="shared" si="5"/>
        <v>4.3478260869565216E-2</v>
      </c>
    </row>
    <row r="27" spans="1:25" ht="10.75" customHeight="1" x14ac:dyDescent="0.25">
      <c r="A27" s="45" t="s">
        <v>95</v>
      </c>
      <c r="C27" s="18">
        <v>17</v>
      </c>
      <c r="E27" s="18">
        <v>17</v>
      </c>
      <c r="G27" s="18">
        <v>19</v>
      </c>
      <c r="I27" s="18">
        <v>19</v>
      </c>
      <c r="K27" s="18">
        <v>20</v>
      </c>
      <c r="M27" s="22">
        <f t="shared" si="3"/>
        <v>0</v>
      </c>
      <c r="O27" s="22">
        <f t="shared" si="4"/>
        <v>-0.15</v>
      </c>
      <c r="Q27" s="18">
        <v>34</v>
      </c>
      <c r="S27" s="18">
        <v>44</v>
      </c>
      <c r="U27" s="22">
        <f t="shared" si="5"/>
        <v>-0.22727272727272727</v>
      </c>
    </row>
    <row r="28" spans="1:25" ht="10.75" customHeight="1" x14ac:dyDescent="0.25">
      <c r="A28" s="45" t="s">
        <v>96</v>
      </c>
      <c r="C28" s="21">
        <v>262</v>
      </c>
      <c r="E28" s="21">
        <v>134</v>
      </c>
      <c r="G28" s="21">
        <v>144</v>
      </c>
      <c r="I28" s="21">
        <v>199</v>
      </c>
      <c r="K28" s="21">
        <v>128</v>
      </c>
      <c r="M28" s="22">
        <f t="shared" si="3"/>
        <v>0.95522388059701491</v>
      </c>
      <c r="O28" s="22">
        <f t="shared" si="4"/>
        <v>1.046875</v>
      </c>
      <c r="Q28" s="21">
        <v>396</v>
      </c>
      <c r="S28" s="21">
        <v>274</v>
      </c>
      <c r="U28" s="22">
        <f t="shared" si="5"/>
        <v>0.44525547445255476</v>
      </c>
    </row>
    <row r="29" spans="1:25" ht="10.75" customHeight="1" x14ac:dyDescent="0.25">
      <c r="A29" s="46" t="s">
        <v>413</v>
      </c>
      <c r="C29" s="50">
        <v>3112</v>
      </c>
      <c r="E29" s="50">
        <v>3006</v>
      </c>
      <c r="G29" s="50">
        <v>2967</v>
      </c>
      <c r="I29" s="50">
        <v>2918</v>
      </c>
      <c r="K29" s="50">
        <v>2778</v>
      </c>
      <c r="M29" s="48">
        <f t="shared" si="3"/>
        <v>3.526280771789754E-2</v>
      </c>
      <c r="O29" s="48">
        <f t="shared" si="4"/>
        <v>0.12023038156947444</v>
      </c>
      <c r="Q29" s="50">
        <v>6118</v>
      </c>
      <c r="S29" s="50">
        <v>5629</v>
      </c>
      <c r="U29" s="48">
        <f t="shared" si="5"/>
        <v>8.6871558003197721E-2</v>
      </c>
    </row>
    <row r="30" spans="1:25" ht="10.75" customHeight="1" x14ac:dyDescent="0.25">
      <c r="A30" s="51" t="s">
        <v>98</v>
      </c>
      <c r="C30" s="47">
        <v>1095</v>
      </c>
      <c r="E30" s="47">
        <v>918</v>
      </c>
      <c r="G30" s="47">
        <v>1065</v>
      </c>
      <c r="I30" s="47">
        <v>1162</v>
      </c>
      <c r="K30" s="47">
        <v>1268</v>
      </c>
      <c r="M30" s="48">
        <f t="shared" si="3"/>
        <v>0.19281045751633988</v>
      </c>
      <c r="O30" s="48">
        <f t="shared" si="4"/>
        <v>-0.13643533123028392</v>
      </c>
      <c r="Q30" s="47">
        <v>2013</v>
      </c>
      <c r="S30" s="47">
        <v>2421</v>
      </c>
      <c r="U30" s="48">
        <f t="shared" si="5"/>
        <v>-0.16852540272614622</v>
      </c>
      <c r="Y30" s="164"/>
    </row>
    <row r="31" spans="1:25" ht="10.75" customHeight="1" x14ac:dyDescent="0.25">
      <c r="A31" s="14" t="s">
        <v>99</v>
      </c>
      <c r="C31" s="21">
        <v>231</v>
      </c>
      <c r="E31" s="21">
        <v>153</v>
      </c>
      <c r="G31" s="21">
        <v>196</v>
      </c>
      <c r="I31" s="21">
        <v>219</v>
      </c>
      <c r="K31" s="21">
        <v>241</v>
      </c>
      <c r="M31" s="22">
        <f t="shared" si="3"/>
        <v>0.50980392156862742</v>
      </c>
      <c r="O31" s="22">
        <f t="shared" si="4"/>
        <v>-4.1493775933609957E-2</v>
      </c>
      <c r="Q31" s="21">
        <v>384</v>
      </c>
      <c r="S31" s="21">
        <v>462</v>
      </c>
      <c r="U31" s="22">
        <f t="shared" si="5"/>
        <v>-0.16883116883116883</v>
      </c>
    </row>
    <row r="32" spans="1:25" ht="10.75" customHeight="1" x14ac:dyDescent="0.25">
      <c r="A32" s="46" t="s">
        <v>100</v>
      </c>
      <c r="C32" s="47">
        <v>864</v>
      </c>
      <c r="E32" s="47">
        <v>765</v>
      </c>
      <c r="G32" s="47">
        <v>869</v>
      </c>
      <c r="I32" s="47">
        <v>943</v>
      </c>
      <c r="K32" s="47">
        <v>1027</v>
      </c>
      <c r="M32" s="48">
        <f t="shared" si="3"/>
        <v>0.12941176470588237</v>
      </c>
      <c r="O32" s="48">
        <f t="shared" si="4"/>
        <v>-0.15871470301850049</v>
      </c>
      <c r="Q32" s="47">
        <v>1629</v>
      </c>
      <c r="S32" s="47">
        <v>1959</v>
      </c>
      <c r="U32" s="48">
        <f t="shared" si="5"/>
        <v>-0.16845329249617153</v>
      </c>
    </row>
    <row r="33" spans="1:21" ht="10.75" customHeight="1" x14ac:dyDescent="0.25">
      <c r="A33" s="14" t="s">
        <v>101</v>
      </c>
      <c r="C33" s="18">
        <v>5</v>
      </c>
      <c r="E33" s="18">
        <v>8</v>
      </c>
      <c r="G33" s="18">
        <v>-6</v>
      </c>
      <c r="I33" s="18">
        <v>4</v>
      </c>
      <c r="K33" s="18">
        <v>-5</v>
      </c>
      <c r="M33" s="152" t="s">
        <v>38</v>
      </c>
      <c r="N33" s="159"/>
      <c r="O33" s="152" t="s">
        <v>38</v>
      </c>
      <c r="Q33" s="18">
        <v>13</v>
      </c>
      <c r="S33" s="18">
        <v>-10</v>
      </c>
      <c r="U33" s="152" t="s">
        <v>38</v>
      </c>
    </row>
    <row r="34" spans="1:21" ht="10.75" customHeight="1" x14ac:dyDescent="0.25">
      <c r="A34" s="14" t="s">
        <v>102</v>
      </c>
      <c r="C34" s="21">
        <v>-34</v>
      </c>
      <c r="E34" s="21">
        <v>-74</v>
      </c>
      <c r="G34" s="21">
        <v>-41</v>
      </c>
      <c r="I34" s="21">
        <v>-66</v>
      </c>
      <c r="K34" s="21">
        <v>-31</v>
      </c>
      <c r="M34" s="152" t="s">
        <v>38</v>
      </c>
      <c r="N34" s="159"/>
      <c r="O34" s="152" t="s">
        <v>38</v>
      </c>
      <c r="Q34" s="21">
        <v>-108</v>
      </c>
      <c r="S34" s="21">
        <v>-100</v>
      </c>
      <c r="U34" s="152" t="s">
        <v>38</v>
      </c>
    </row>
    <row r="35" spans="1:21" ht="20.9" customHeight="1" x14ac:dyDescent="0.25">
      <c r="A35" s="46" t="s">
        <v>103</v>
      </c>
      <c r="C35" s="52">
        <v>835</v>
      </c>
      <c r="E35" s="52">
        <v>699</v>
      </c>
      <c r="G35" s="52">
        <v>822</v>
      </c>
      <c r="I35" s="52">
        <v>881</v>
      </c>
      <c r="K35" s="52">
        <v>991</v>
      </c>
      <c r="M35" s="27">
        <f>(C35-E35)/E35</f>
        <v>0.19456366237482117</v>
      </c>
      <c r="O35" s="28">
        <f>(C35-K35)/K35</f>
        <v>-0.1574167507568113</v>
      </c>
      <c r="Q35" s="52">
        <v>1534</v>
      </c>
      <c r="S35" s="52">
        <v>1849</v>
      </c>
      <c r="U35" s="28">
        <f>(Q35-S35)/S35</f>
        <v>-0.17036235803136832</v>
      </c>
    </row>
    <row r="36" spans="1:21" ht="5.9" customHeight="1" x14ac:dyDescent="0.3">
      <c r="C36" s="8"/>
      <c r="E36" s="8"/>
      <c r="G36" s="8"/>
      <c r="I36" s="8"/>
      <c r="K36" s="8"/>
      <c r="Q36" s="8"/>
      <c r="S36" s="8"/>
    </row>
    <row r="37" spans="1:21" ht="10.75" customHeight="1" x14ac:dyDescent="0.25">
      <c r="A37" s="14" t="s">
        <v>104</v>
      </c>
      <c r="C37" s="18">
        <v>810903</v>
      </c>
      <c r="E37" s="18">
        <v>809469</v>
      </c>
      <c r="G37" s="18">
        <v>811463</v>
      </c>
      <c r="I37" s="18">
        <v>844088</v>
      </c>
      <c r="K37" s="18">
        <v>869460</v>
      </c>
      <c r="M37" s="22">
        <v>0</v>
      </c>
      <c r="O37" s="22">
        <f>(C37-K37)/K37</f>
        <v>-6.7348699192602307E-2</v>
      </c>
      <c r="Q37" s="18">
        <v>810233</v>
      </c>
      <c r="S37" s="18">
        <v>876006</v>
      </c>
      <c r="U37" s="22">
        <f>(Q37-S37)/S37</f>
        <v>-7.5082819067449305E-2</v>
      </c>
    </row>
    <row r="38" spans="1:21" ht="10.75" customHeight="1" x14ac:dyDescent="0.25">
      <c r="A38" s="152" t="s">
        <v>384</v>
      </c>
      <c r="C38" s="18">
        <v>813590</v>
      </c>
      <c r="E38" s="18">
        <v>813986</v>
      </c>
      <c r="G38" s="18">
        <v>817345</v>
      </c>
      <c r="I38" s="18">
        <v>849028</v>
      </c>
      <c r="K38" s="18">
        <v>873475</v>
      </c>
      <c r="M38" s="22">
        <v>0</v>
      </c>
      <c r="O38" s="22">
        <f>(C38-K38)/K38</f>
        <v>-6.8559489395804113E-2</v>
      </c>
      <c r="Q38" s="18">
        <v>813894</v>
      </c>
      <c r="S38" s="18">
        <v>879409</v>
      </c>
      <c r="U38" s="22">
        <f>(Q38-S38)/S38</f>
        <v>-7.4498896417935223E-2</v>
      </c>
    </row>
    <row r="39" spans="1:21" ht="5.9" customHeight="1" x14ac:dyDescent="0.25"/>
    <row r="40" spans="1:21" ht="10.75" customHeight="1" x14ac:dyDescent="0.25">
      <c r="A40" s="14" t="s">
        <v>106</v>
      </c>
      <c r="C40" s="31">
        <v>1.03</v>
      </c>
      <c r="E40" s="31">
        <v>0.86</v>
      </c>
      <c r="G40" s="31">
        <v>1.01</v>
      </c>
      <c r="I40" s="31">
        <v>1.04</v>
      </c>
      <c r="K40" s="31">
        <v>1.1399999999999999</v>
      </c>
      <c r="M40" s="20">
        <f>(C40-E40)/E40</f>
        <v>0.19767441860465121</v>
      </c>
      <c r="O40" s="22">
        <f>(C40-K40)/K40</f>
        <v>-9.6491228070175336E-2</v>
      </c>
      <c r="Q40" s="31">
        <v>1.89</v>
      </c>
      <c r="S40" s="31">
        <v>2.11</v>
      </c>
      <c r="U40" s="22">
        <f>(Q40-S40)/S40</f>
        <v>-0.10426540284360189</v>
      </c>
    </row>
    <row r="41" spans="1:21" ht="10.75" customHeight="1" x14ac:dyDescent="0.25">
      <c r="A41" s="151" t="s">
        <v>105</v>
      </c>
      <c r="C41" s="53">
        <v>1.03</v>
      </c>
      <c r="E41" s="53">
        <v>0.86</v>
      </c>
      <c r="G41" s="53">
        <v>1.01</v>
      </c>
      <c r="I41" s="53">
        <v>1.04</v>
      </c>
      <c r="K41" s="53">
        <v>1.1299999999999999</v>
      </c>
      <c r="M41" s="54">
        <f>(C41-E41)/E41</f>
        <v>0.19767441860465121</v>
      </c>
      <c r="O41" s="55">
        <f>(C41-K41)/K41</f>
        <v>-8.8495575221238826E-2</v>
      </c>
      <c r="Q41" s="53">
        <v>1.88</v>
      </c>
      <c r="S41" s="53">
        <v>2.1</v>
      </c>
      <c r="U41" s="55">
        <f>(Q41-S41)/S41</f>
        <v>-0.10476190476190485</v>
      </c>
    </row>
    <row r="42" spans="1:21" ht="10.75" customHeight="1" x14ac:dyDescent="0.25">
      <c r="A42" s="255" t="s">
        <v>74</v>
      </c>
      <c r="B42" s="255"/>
      <c r="C42" s="255"/>
      <c r="D42" s="255"/>
      <c r="E42" s="255"/>
      <c r="F42" s="255"/>
      <c r="G42" s="255"/>
      <c r="H42" s="255"/>
      <c r="I42" s="255"/>
      <c r="J42" s="255"/>
      <c r="K42" s="255"/>
      <c r="L42" s="255"/>
      <c r="M42" s="255"/>
      <c r="N42" s="255"/>
      <c r="O42" s="255"/>
      <c r="P42" s="255"/>
      <c r="Q42" s="255"/>
      <c r="R42" s="255"/>
      <c r="S42" s="255"/>
      <c r="T42" s="255"/>
      <c r="U42" s="255"/>
    </row>
  </sheetData>
  <mergeCells count="4">
    <mergeCell ref="A4:A5"/>
    <mergeCell ref="I1:U2"/>
    <mergeCell ref="M4:O4"/>
    <mergeCell ref="A42:U42"/>
  </mergeCells>
  <pageMargins left="0.75" right="0.75" top="1" bottom="1" header="0.5" footer="0.5"/>
  <pageSetup scale="82" orientation="landscape" r:id="rId1"/>
  <headerFooter>
    <oddFooter>&amp;R4</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46"/>
  <sheetViews>
    <sheetView showRuler="0" zoomScaleNormal="100" workbookViewId="0"/>
  </sheetViews>
  <sheetFormatPr defaultColWidth="13.1796875" defaultRowHeight="12.5" x14ac:dyDescent="0.25"/>
  <cols>
    <col min="1" max="1" width="84.26953125" customWidth="1"/>
    <col min="2" max="2" width="0" hidden="1" customWidth="1"/>
    <col min="3" max="3" width="11.81640625" customWidth="1"/>
    <col min="4" max="4" width="0" hidden="1" customWidth="1"/>
    <col min="5" max="5" width="11.81640625" customWidth="1"/>
    <col min="6" max="6" width="0" hidden="1" customWidth="1"/>
    <col min="7" max="7" width="11.81640625" customWidth="1"/>
    <col min="8" max="8" width="0" hidden="1" customWidth="1"/>
    <col min="9" max="9" width="11.81640625" customWidth="1"/>
    <col min="10" max="10" width="0" hidden="1" customWidth="1"/>
    <col min="11" max="11" width="11.81640625" customWidth="1"/>
  </cols>
  <sheetData>
    <row r="1" spans="1:11" ht="13.4" customHeight="1" x14ac:dyDescent="0.25">
      <c r="A1" s="9" t="s">
        <v>24</v>
      </c>
      <c r="E1" s="240"/>
      <c r="F1" s="241"/>
      <c r="G1" s="241"/>
      <c r="H1" s="241"/>
      <c r="I1" s="241"/>
      <c r="J1" s="241"/>
      <c r="K1" s="241"/>
    </row>
    <row r="2" spans="1:11" ht="35.9" customHeight="1" x14ac:dyDescent="0.25">
      <c r="A2" s="10" t="s">
        <v>107</v>
      </c>
      <c r="E2" s="241"/>
      <c r="F2" s="241"/>
      <c r="G2" s="241"/>
      <c r="H2" s="241"/>
      <c r="I2" s="241"/>
      <c r="J2" s="241"/>
      <c r="K2" s="241"/>
    </row>
    <row r="3" spans="1:11" ht="12.65" customHeight="1" x14ac:dyDescent="0.25">
      <c r="A3" s="11"/>
      <c r="B3" s="36"/>
      <c r="C3" s="256"/>
      <c r="D3" s="256"/>
      <c r="E3" s="256"/>
      <c r="F3" s="70"/>
      <c r="G3" s="70"/>
      <c r="H3" s="70"/>
      <c r="I3" s="70"/>
      <c r="J3" s="70"/>
      <c r="K3" s="70"/>
    </row>
    <row r="4" spans="1:11" ht="12.65" customHeight="1" x14ac:dyDescent="0.25">
      <c r="C4" s="257">
        <v>2022</v>
      </c>
      <c r="D4" s="241"/>
      <c r="E4" s="258"/>
      <c r="G4" s="257">
        <v>2021</v>
      </c>
      <c r="H4" s="241"/>
      <c r="I4" s="241"/>
      <c r="J4" s="241"/>
      <c r="K4" s="241"/>
    </row>
    <row r="5" spans="1:11" ht="12.65" customHeight="1" x14ac:dyDescent="0.25">
      <c r="A5" s="58" t="s">
        <v>108</v>
      </c>
      <c r="C5" s="59" t="s">
        <v>109</v>
      </c>
      <c r="D5" s="69"/>
      <c r="E5" s="59" t="s">
        <v>110</v>
      </c>
      <c r="G5" s="59" t="s">
        <v>111</v>
      </c>
      <c r="H5" s="69"/>
      <c r="I5" s="59" t="s">
        <v>112</v>
      </c>
      <c r="J5" s="69"/>
      <c r="K5" s="59" t="s">
        <v>109</v>
      </c>
    </row>
    <row r="6" spans="1:11" ht="10.75" customHeight="1" x14ac:dyDescent="0.25">
      <c r="A6" s="41" t="s">
        <v>113</v>
      </c>
      <c r="C6" s="37"/>
      <c r="E6" s="37"/>
      <c r="G6" s="37"/>
      <c r="I6" s="37"/>
      <c r="K6" s="37"/>
    </row>
    <row r="7" spans="1:11" ht="10.75" customHeight="1" x14ac:dyDescent="0.25">
      <c r="A7" s="14" t="s">
        <v>114</v>
      </c>
      <c r="C7" s="33">
        <v>5185</v>
      </c>
      <c r="E7" s="33">
        <v>6143</v>
      </c>
      <c r="G7" s="33">
        <v>6061</v>
      </c>
      <c r="I7" s="33">
        <v>6752</v>
      </c>
      <c r="K7" s="33">
        <v>5154</v>
      </c>
    </row>
    <row r="8" spans="1:11" ht="10.75" customHeight="1" x14ac:dyDescent="0.25">
      <c r="A8" s="14" t="s">
        <v>115</v>
      </c>
      <c r="C8" s="18">
        <v>125372</v>
      </c>
      <c r="E8" s="18">
        <v>135691</v>
      </c>
      <c r="G8" s="18">
        <v>102467</v>
      </c>
      <c r="I8" s="18">
        <v>126959</v>
      </c>
      <c r="K8" s="18">
        <v>126355</v>
      </c>
    </row>
    <row r="9" spans="1:11" ht="10.75" customHeight="1" x14ac:dyDescent="0.25">
      <c r="A9" s="14" t="s">
        <v>116</v>
      </c>
      <c r="C9" s="18">
        <v>16639</v>
      </c>
      <c r="E9" s="18">
        <v>18268</v>
      </c>
      <c r="G9" s="18">
        <v>16630</v>
      </c>
      <c r="I9" s="18">
        <v>20057</v>
      </c>
      <c r="K9" s="18">
        <v>21270</v>
      </c>
    </row>
    <row r="10" spans="1:11" ht="10.75" customHeight="1" x14ac:dyDescent="0.25">
      <c r="A10" s="14" t="s">
        <v>117</v>
      </c>
      <c r="C10" s="18">
        <v>22940</v>
      </c>
      <c r="E10" s="18">
        <v>27131</v>
      </c>
      <c r="G10" s="18">
        <v>29607</v>
      </c>
      <c r="I10" s="18">
        <v>28497</v>
      </c>
      <c r="K10" s="18">
        <v>29762</v>
      </c>
    </row>
    <row r="11" spans="1:11" ht="10.75" customHeight="1" x14ac:dyDescent="0.25">
      <c r="A11" s="14" t="s">
        <v>118</v>
      </c>
      <c r="C11" s="18">
        <v>150844</v>
      </c>
      <c r="E11" s="18">
        <v>153396</v>
      </c>
      <c r="G11" s="18">
        <v>158705</v>
      </c>
      <c r="I11" s="18">
        <v>157274</v>
      </c>
      <c r="K11" s="18">
        <v>155906</v>
      </c>
    </row>
    <row r="12" spans="1:11" ht="10.75" customHeight="1" x14ac:dyDescent="0.25">
      <c r="A12" s="14" t="s">
        <v>119</v>
      </c>
      <c r="C12" s="18">
        <v>10759</v>
      </c>
      <c r="E12" s="18">
        <v>14703</v>
      </c>
      <c r="G12" s="18">
        <v>16577</v>
      </c>
      <c r="I12" s="18">
        <v>17854</v>
      </c>
      <c r="K12" s="18">
        <v>15520</v>
      </c>
    </row>
    <row r="13" spans="1:11" ht="10.75" customHeight="1" x14ac:dyDescent="0.25">
      <c r="A13" s="14" t="s">
        <v>120</v>
      </c>
      <c r="C13" s="18">
        <v>69347</v>
      </c>
      <c r="E13" s="18">
        <v>68052</v>
      </c>
      <c r="G13" s="18">
        <v>67787</v>
      </c>
      <c r="I13" s="18">
        <v>64328</v>
      </c>
      <c r="K13" s="18">
        <v>63547</v>
      </c>
    </row>
    <row r="14" spans="1:11" ht="10.75" customHeight="1" x14ac:dyDescent="0.25">
      <c r="A14" s="14" t="s">
        <v>121</v>
      </c>
      <c r="C14" s="21">
        <v>-181</v>
      </c>
      <c r="E14" s="21">
        <v>-171</v>
      </c>
      <c r="G14" s="21">
        <v>-196</v>
      </c>
      <c r="I14" s="21">
        <v>-233</v>
      </c>
      <c r="K14" s="21">
        <v>-269</v>
      </c>
    </row>
    <row r="15" spans="1:11" ht="10.75" customHeight="1" x14ac:dyDescent="0.25">
      <c r="A15" s="60" t="s">
        <v>122</v>
      </c>
      <c r="C15" s="61">
        <v>69166</v>
      </c>
      <c r="E15" s="61">
        <v>67881</v>
      </c>
      <c r="G15" s="61">
        <v>67591</v>
      </c>
      <c r="I15" s="61">
        <v>64095</v>
      </c>
      <c r="K15" s="61">
        <v>63278</v>
      </c>
    </row>
    <row r="16" spans="1:11" ht="10.75" customHeight="1" x14ac:dyDescent="0.25">
      <c r="A16" s="14" t="s">
        <v>123</v>
      </c>
      <c r="C16" s="18">
        <v>3354</v>
      </c>
      <c r="E16" s="18">
        <v>3359</v>
      </c>
      <c r="G16" s="18">
        <v>3431</v>
      </c>
      <c r="I16" s="18">
        <v>3422</v>
      </c>
      <c r="K16" s="18">
        <v>3442</v>
      </c>
    </row>
    <row r="17" spans="1:25" ht="10.75" customHeight="1" x14ac:dyDescent="0.25">
      <c r="A17" s="14" t="s">
        <v>124</v>
      </c>
      <c r="C17" s="18">
        <v>548</v>
      </c>
      <c r="E17" s="18">
        <v>467</v>
      </c>
      <c r="G17" s="18">
        <v>457</v>
      </c>
      <c r="I17" s="18">
        <v>464</v>
      </c>
      <c r="K17" s="18">
        <v>492</v>
      </c>
    </row>
    <row r="18" spans="1:25" ht="10.75" customHeight="1" x14ac:dyDescent="0.25">
      <c r="A18" s="14" t="s">
        <v>125</v>
      </c>
      <c r="C18" s="18">
        <v>17271</v>
      </c>
      <c r="E18" s="18">
        <v>17462</v>
      </c>
      <c r="G18" s="18">
        <v>17512</v>
      </c>
      <c r="I18" s="18">
        <v>17420</v>
      </c>
      <c r="K18" s="18">
        <v>17487</v>
      </c>
    </row>
    <row r="19" spans="1:25" ht="10.75" customHeight="1" x14ac:dyDescent="0.25">
      <c r="A19" s="14" t="s">
        <v>126</v>
      </c>
      <c r="C19" s="18">
        <v>2934</v>
      </c>
      <c r="E19" s="18">
        <v>2968</v>
      </c>
      <c r="G19" s="18">
        <v>2991</v>
      </c>
      <c r="I19" s="18">
        <v>2941</v>
      </c>
      <c r="K19" s="18">
        <v>2964</v>
      </c>
    </row>
    <row r="20" spans="1:25" ht="10.75" customHeight="1" x14ac:dyDescent="0.25">
      <c r="A20" s="14" t="s">
        <v>127</v>
      </c>
      <c r="C20" s="21">
        <v>27609</v>
      </c>
      <c r="E20" s="21">
        <v>26342</v>
      </c>
      <c r="G20" s="21">
        <v>22409</v>
      </c>
      <c r="I20" s="21">
        <v>24798</v>
      </c>
      <c r="K20" s="21">
        <v>25333</v>
      </c>
    </row>
    <row r="21" spans="1:25" ht="10.75" customHeight="1" x14ac:dyDescent="0.25">
      <c r="A21" s="62" t="s">
        <v>128</v>
      </c>
      <c r="C21" s="63">
        <v>452621</v>
      </c>
      <c r="E21" s="63">
        <v>473811</v>
      </c>
      <c r="G21" s="63">
        <v>444438</v>
      </c>
      <c r="I21" s="63">
        <v>470533</v>
      </c>
      <c r="K21" s="63">
        <v>466963</v>
      </c>
    </row>
    <row r="22" spans="1:25" ht="10.75" customHeight="1" x14ac:dyDescent="0.25">
      <c r="A22" s="24" t="s">
        <v>129</v>
      </c>
    </row>
    <row r="23" spans="1:25" ht="10.75" customHeight="1" x14ac:dyDescent="0.25">
      <c r="A23" s="14" t="s">
        <v>130</v>
      </c>
      <c r="C23" s="33">
        <v>325813</v>
      </c>
      <c r="E23" s="33">
        <v>345565</v>
      </c>
      <c r="G23" s="33">
        <v>319694</v>
      </c>
      <c r="I23" s="33">
        <v>343139</v>
      </c>
      <c r="K23" s="33">
        <v>338670</v>
      </c>
    </row>
    <row r="24" spans="1:25" ht="10.75" customHeight="1" x14ac:dyDescent="0.25">
      <c r="A24" s="14" t="s">
        <v>131</v>
      </c>
      <c r="C24" s="18">
        <v>11434</v>
      </c>
      <c r="E24" s="18">
        <v>13181</v>
      </c>
      <c r="G24" s="18">
        <v>11566</v>
      </c>
      <c r="I24" s="18">
        <v>11973</v>
      </c>
      <c r="K24" s="18">
        <v>12425</v>
      </c>
    </row>
    <row r="25" spans="1:25" ht="10.75" customHeight="1" x14ac:dyDescent="0.25">
      <c r="A25" s="14" t="s">
        <v>132</v>
      </c>
      <c r="C25" s="18">
        <v>5595</v>
      </c>
      <c r="E25" s="18">
        <v>5587</v>
      </c>
      <c r="G25" s="18">
        <v>5469</v>
      </c>
      <c r="I25" s="18">
        <v>5152</v>
      </c>
      <c r="K25" s="18">
        <v>6451</v>
      </c>
    </row>
    <row r="26" spans="1:25" ht="10.75" customHeight="1" x14ac:dyDescent="0.25">
      <c r="A26" s="14" t="s">
        <v>133</v>
      </c>
      <c r="C26" s="18">
        <v>25769</v>
      </c>
      <c r="E26" s="18">
        <v>26608</v>
      </c>
      <c r="G26" s="18">
        <v>25150</v>
      </c>
      <c r="I26" s="18">
        <v>26002</v>
      </c>
      <c r="K26" s="18">
        <v>23704</v>
      </c>
    </row>
    <row r="27" spans="1:25" ht="10.75" hidden="1" customHeight="1" x14ac:dyDescent="0.25">
      <c r="A27" s="14" t="s">
        <v>134</v>
      </c>
      <c r="C27" s="18">
        <v>0</v>
      </c>
      <c r="E27" s="18">
        <v>0</v>
      </c>
      <c r="G27" s="18">
        <v>0</v>
      </c>
      <c r="I27" s="18">
        <v>0</v>
      </c>
      <c r="K27" s="18">
        <v>0</v>
      </c>
    </row>
    <row r="28" spans="1:25" ht="10.75" customHeight="1" x14ac:dyDescent="0.25">
      <c r="A28" s="14" t="s">
        <v>135</v>
      </c>
      <c r="C28" s="18">
        <v>520</v>
      </c>
      <c r="E28" s="18">
        <v>312</v>
      </c>
      <c r="G28" s="18">
        <v>749</v>
      </c>
      <c r="I28" s="18">
        <v>767</v>
      </c>
      <c r="K28" s="18">
        <v>451</v>
      </c>
    </row>
    <row r="29" spans="1:25" ht="10.75" customHeight="1" x14ac:dyDescent="0.25">
      <c r="A29" s="14" t="s">
        <v>136</v>
      </c>
      <c r="C29" s="18">
        <v>5011</v>
      </c>
      <c r="E29" s="18">
        <v>4534</v>
      </c>
      <c r="G29" s="18">
        <v>5767</v>
      </c>
      <c r="I29" s="18">
        <v>5609</v>
      </c>
      <c r="K29" s="18">
        <v>5213</v>
      </c>
    </row>
    <row r="30" spans="1:25" ht="10.75" customHeight="1" x14ac:dyDescent="0.25">
      <c r="A30" s="14" t="s">
        <v>137</v>
      </c>
      <c r="C30" s="18">
        <v>9724</v>
      </c>
      <c r="E30" s="18">
        <v>10626</v>
      </c>
      <c r="G30" s="18">
        <v>6721</v>
      </c>
      <c r="I30" s="18">
        <v>8796</v>
      </c>
      <c r="K30" s="18">
        <v>8626</v>
      </c>
      <c r="Y30" s="164"/>
    </row>
    <row r="31" spans="1:25" ht="10.75" customHeight="1" x14ac:dyDescent="0.25">
      <c r="A31" s="14" t="s">
        <v>138</v>
      </c>
      <c r="C31" s="21">
        <v>27610</v>
      </c>
      <c r="E31" s="21">
        <v>25246</v>
      </c>
      <c r="G31" s="21">
        <v>25931</v>
      </c>
      <c r="I31" s="21">
        <v>25043</v>
      </c>
      <c r="K31" s="21">
        <v>25629</v>
      </c>
    </row>
    <row r="32" spans="1:25" ht="10.75" customHeight="1" x14ac:dyDescent="0.25">
      <c r="A32" s="64" t="s">
        <v>139</v>
      </c>
      <c r="C32" s="47">
        <v>411476</v>
      </c>
      <c r="E32" s="47">
        <v>431659</v>
      </c>
      <c r="G32" s="47">
        <v>401047</v>
      </c>
      <c r="I32" s="47">
        <v>426481</v>
      </c>
      <c r="K32" s="47">
        <v>421169</v>
      </c>
    </row>
    <row r="33" spans="1:11" ht="10.75" customHeight="1" x14ac:dyDescent="0.25">
      <c r="A33" s="65" t="s">
        <v>140</v>
      </c>
    </row>
    <row r="34" spans="1:11" ht="10.75" customHeight="1" x14ac:dyDescent="0.25">
      <c r="A34" s="14" t="s">
        <v>141</v>
      </c>
      <c r="C34" s="18">
        <v>154</v>
      </c>
      <c r="E34" s="18">
        <v>155</v>
      </c>
      <c r="G34" s="18">
        <v>161</v>
      </c>
      <c r="I34" s="18">
        <v>178</v>
      </c>
      <c r="K34" s="18">
        <v>169</v>
      </c>
    </row>
    <row r="35" spans="1:11" ht="10.75" customHeight="1" x14ac:dyDescent="0.25">
      <c r="A35" s="24" t="s">
        <v>142</v>
      </c>
    </row>
    <row r="36" spans="1:11" ht="10.75" customHeight="1" x14ac:dyDescent="0.25">
      <c r="A36" s="14" t="s">
        <v>143</v>
      </c>
      <c r="C36" s="18">
        <v>4838</v>
      </c>
      <c r="E36" s="18">
        <v>4838</v>
      </c>
      <c r="G36" s="18">
        <v>4838</v>
      </c>
      <c r="I36" s="18">
        <v>4541</v>
      </c>
      <c r="K36" s="18">
        <v>4541</v>
      </c>
    </row>
    <row r="37" spans="1:11" ht="10.75" customHeight="1" x14ac:dyDescent="0.25">
      <c r="A37" s="14" t="s">
        <v>144</v>
      </c>
      <c r="C37" s="18">
        <v>14</v>
      </c>
      <c r="E37" s="18">
        <v>14</v>
      </c>
      <c r="G37" s="18">
        <v>14</v>
      </c>
      <c r="I37" s="18">
        <v>14</v>
      </c>
      <c r="K37" s="18">
        <v>14</v>
      </c>
    </row>
    <row r="38" spans="1:11" ht="10.75" customHeight="1" x14ac:dyDescent="0.25">
      <c r="A38" s="14" t="s">
        <v>145</v>
      </c>
      <c r="C38" s="18">
        <v>28316</v>
      </c>
      <c r="E38" s="18">
        <v>28258</v>
      </c>
      <c r="G38" s="18">
        <v>28128</v>
      </c>
      <c r="I38" s="18">
        <v>28075</v>
      </c>
      <c r="K38" s="18">
        <v>28006</v>
      </c>
    </row>
    <row r="39" spans="1:11" ht="10.75" customHeight="1" x14ac:dyDescent="0.25">
      <c r="A39" s="14" t="s">
        <v>146</v>
      </c>
      <c r="C39" s="18">
        <v>37644</v>
      </c>
      <c r="E39" s="18">
        <v>37088</v>
      </c>
      <c r="G39" s="18">
        <v>36667</v>
      </c>
      <c r="I39" s="18">
        <v>36125</v>
      </c>
      <c r="K39" s="18">
        <v>35540</v>
      </c>
    </row>
    <row r="40" spans="1:11" ht="10.75" customHeight="1" x14ac:dyDescent="0.25">
      <c r="A40" s="14" t="s">
        <v>147</v>
      </c>
      <c r="C40" s="18">
        <v>-5307</v>
      </c>
      <c r="E40" s="18">
        <v>-3881</v>
      </c>
      <c r="G40" s="18">
        <v>-2213</v>
      </c>
      <c r="I40" s="18">
        <v>-2003</v>
      </c>
      <c r="K40" s="18">
        <v>-1670</v>
      </c>
    </row>
    <row r="41" spans="1:11" ht="10.75" customHeight="1" x14ac:dyDescent="0.25">
      <c r="A41" s="14" t="s">
        <v>148</v>
      </c>
      <c r="C41" s="21">
        <v>-24521</v>
      </c>
      <c r="E41" s="21">
        <v>-24518</v>
      </c>
      <c r="G41" s="21">
        <v>-24400</v>
      </c>
      <c r="I41" s="21">
        <v>-23151</v>
      </c>
      <c r="K41" s="21">
        <v>-21150</v>
      </c>
    </row>
    <row r="42" spans="1:11" ht="10.75" customHeight="1" x14ac:dyDescent="0.25">
      <c r="A42" s="62" t="s">
        <v>149</v>
      </c>
      <c r="C42" s="23">
        <v>40984</v>
      </c>
      <c r="E42" s="23">
        <v>41799</v>
      </c>
      <c r="G42" s="23">
        <v>43034</v>
      </c>
      <c r="I42" s="23">
        <v>43601</v>
      </c>
      <c r="K42" s="23">
        <v>45281</v>
      </c>
    </row>
    <row r="43" spans="1:11" ht="10.75" customHeight="1" x14ac:dyDescent="0.25">
      <c r="A43" s="14" t="s">
        <v>150</v>
      </c>
      <c r="C43" s="21">
        <v>7</v>
      </c>
      <c r="E43" s="21">
        <v>198</v>
      </c>
      <c r="G43" s="21">
        <v>196</v>
      </c>
      <c r="I43" s="21">
        <v>273</v>
      </c>
      <c r="K43" s="21">
        <v>344</v>
      </c>
    </row>
    <row r="44" spans="1:11" ht="10.75" customHeight="1" x14ac:dyDescent="0.25">
      <c r="A44" s="62" t="s">
        <v>151</v>
      </c>
      <c r="C44" s="66">
        <v>40991</v>
      </c>
      <c r="E44" s="66">
        <v>41997</v>
      </c>
      <c r="G44" s="66">
        <v>43230</v>
      </c>
      <c r="I44" s="66">
        <v>43874</v>
      </c>
      <c r="K44" s="66">
        <v>45625</v>
      </c>
    </row>
    <row r="45" spans="1:11" ht="10.75" customHeight="1" x14ac:dyDescent="0.25">
      <c r="A45" s="67" t="s">
        <v>152</v>
      </c>
      <c r="C45" s="68">
        <v>452621</v>
      </c>
      <c r="E45" s="68">
        <v>473811</v>
      </c>
      <c r="G45" s="68">
        <v>444438</v>
      </c>
      <c r="I45" s="68">
        <v>470533</v>
      </c>
      <c r="K45" s="68">
        <v>466963</v>
      </c>
    </row>
    <row r="46" spans="1:11" ht="13" x14ac:dyDescent="0.3">
      <c r="A46" s="8"/>
      <c r="B46" s="8"/>
      <c r="C46" s="8"/>
      <c r="D46" s="8"/>
      <c r="E46" s="8"/>
      <c r="F46" s="8"/>
      <c r="G46" s="8"/>
      <c r="H46" s="8"/>
      <c r="I46" s="8"/>
      <c r="J46" s="8"/>
      <c r="K46" s="8"/>
    </row>
  </sheetData>
  <mergeCells count="4">
    <mergeCell ref="C3:E3"/>
    <mergeCell ref="C4:E4"/>
    <mergeCell ref="E1:K2"/>
    <mergeCell ref="G4:K4"/>
  </mergeCells>
  <pageMargins left="0.75" right="0.75" top="1" bottom="1" header="0.5" footer="0.5"/>
  <pageSetup scale="82" orientation="landscape" r:id="rId1"/>
  <headerFooter>
    <oddFooter>&amp;R5</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Y32"/>
  <sheetViews>
    <sheetView showRuler="0" zoomScaleNormal="100" workbookViewId="0"/>
  </sheetViews>
  <sheetFormatPr defaultColWidth="13.1796875" defaultRowHeight="12.5" x14ac:dyDescent="0.25"/>
  <cols>
    <col min="1" max="1" width="52.54296875" customWidth="1"/>
    <col min="2" max="2" width="0" hidden="1" customWidth="1"/>
    <col min="3" max="3" width="8.54296875" customWidth="1"/>
    <col min="4" max="4" width="0" hidden="1" customWidth="1"/>
    <col min="5" max="5" width="8.54296875" customWidth="1"/>
    <col min="6" max="6" width="0" hidden="1" customWidth="1"/>
    <col min="7" max="7" width="8.54296875" customWidth="1"/>
    <col min="8" max="8" width="0" hidden="1" customWidth="1"/>
    <col min="9" max="9" width="8.54296875" customWidth="1"/>
    <col min="10" max="10" width="0" hidden="1" customWidth="1"/>
    <col min="11" max="11" width="8.54296875" customWidth="1"/>
    <col min="12" max="12" width="0" hidden="1" customWidth="1"/>
    <col min="13" max="13" width="7.54296875" customWidth="1"/>
    <col min="14" max="14" width="0" hidden="1" customWidth="1"/>
    <col min="15" max="15" width="7.54296875" customWidth="1"/>
    <col min="16" max="16" width="0" hidden="1" customWidth="1"/>
    <col min="17" max="17" width="8.54296875" customWidth="1"/>
    <col min="18" max="18" width="0" hidden="1" customWidth="1"/>
    <col min="19" max="19" width="8.54296875" customWidth="1"/>
    <col min="20" max="20" width="0" hidden="1" customWidth="1"/>
    <col min="21" max="21" width="7.81640625" customWidth="1"/>
  </cols>
  <sheetData>
    <row r="1" spans="1:21" ht="13.4" customHeight="1" x14ac:dyDescent="0.25">
      <c r="A1" s="9" t="s">
        <v>24</v>
      </c>
      <c r="K1" s="240"/>
      <c r="L1" s="241"/>
      <c r="M1" s="241"/>
      <c r="N1" s="241"/>
      <c r="O1" s="241"/>
      <c r="P1" s="241"/>
      <c r="Q1" s="241"/>
      <c r="R1" s="241"/>
      <c r="S1" s="241"/>
      <c r="T1" s="241"/>
      <c r="U1" s="241"/>
    </row>
    <row r="2" spans="1:21" ht="35.9" customHeight="1" x14ac:dyDescent="0.25">
      <c r="A2" s="10" t="s">
        <v>153</v>
      </c>
      <c r="K2" s="241"/>
      <c r="L2" s="241"/>
      <c r="M2" s="241"/>
      <c r="N2" s="241"/>
      <c r="O2" s="241"/>
      <c r="P2" s="241"/>
      <c r="Q2" s="241"/>
      <c r="R2" s="241"/>
      <c r="S2" s="241"/>
      <c r="T2" s="241"/>
      <c r="U2" s="241"/>
    </row>
    <row r="3" spans="1:21" ht="12.65" customHeight="1" x14ac:dyDescent="0.3">
      <c r="A3" s="11"/>
      <c r="B3" s="87"/>
      <c r="C3" s="87"/>
      <c r="D3" s="87"/>
      <c r="E3" s="87"/>
      <c r="F3" s="36"/>
      <c r="G3" s="36"/>
      <c r="H3" s="36"/>
      <c r="I3" s="36"/>
      <c r="J3" s="36"/>
      <c r="K3" s="36"/>
      <c r="L3" s="36"/>
      <c r="M3" s="262"/>
      <c r="N3" s="262"/>
      <c r="O3" s="262"/>
      <c r="P3" s="8"/>
      <c r="Q3" s="8"/>
      <c r="R3" s="8"/>
      <c r="S3" s="8"/>
      <c r="T3" s="8"/>
      <c r="U3" s="8"/>
    </row>
    <row r="4" spans="1:21" ht="12.65" customHeight="1" x14ac:dyDescent="0.25">
      <c r="M4" s="261" t="s">
        <v>27</v>
      </c>
      <c r="N4" s="254"/>
      <c r="O4" s="254"/>
      <c r="U4" s="116" t="s">
        <v>28</v>
      </c>
    </row>
    <row r="5" spans="1:21" ht="12.65" customHeight="1" x14ac:dyDescent="0.25">
      <c r="A5" s="73" t="s">
        <v>154</v>
      </c>
      <c r="C5" s="74" t="s">
        <v>29</v>
      </c>
      <c r="E5" s="74" t="s">
        <v>30</v>
      </c>
      <c r="G5" s="74" t="s">
        <v>31</v>
      </c>
      <c r="I5" s="74" t="s">
        <v>32</v>
      </c>
      <c r="K5" s="74" t="s">
        <v>33</v>
      </c>
      <c r="M5" s="75" t="s">
        <v>30</v>
      </c>
      <c r="N5" s="36"/>
      <c r="O5" s="75" t="s">
        <v>33</v>
      </c>
      <c r="Q5" s="74" t="s">
        <v>34</v>
      </c>
      <c r="S5" s="74" t="s">
        <v>35</v>
      </c>
      <c r="U5" s="74" t="s">
        <v>35</v>
      </c>
    </row>
    <row r="6" spans="1:21" ht="12.65" customHeight="1" x14ac:dyDescent="0.25">
      <c r="A6" s="76" t="s">
        <v>78</v>
      </c>
      <c r="C6" s="77">
        <v>2206</v>
      </c>
      <c r="E6" s="77">
        <v>1993</v>
      </c>
      <c r="G6" s="77">
        <v>2061</v>
      </c>
      <c r="I6" s="77">
        <v>2091</v>
      </c>
      <c r="K6" s="77">
        <v>2076</v>
      </c>
      <c r="M6" s="78">
        <f>(C6-E6)/E6</f>
        <v>0.10687405920722529</v>
      </c>
      <c r="O6" s="78">
        <f>(C6-K6)/K6</f>
        <v>6.2620423892100194E-2</v>
      </c>
      <c r="Q6" s="77">
        <v>4199</v>
      </c>
      <c r="S6" s="77">
        <v>4132</v>
      </c>
      <c r="U6" s="78">
        <f>(Q6-S6)/S6</f>
        <v>1.6214908034849953E-2</v>
      </c>
    </row>
    <row r="7" spans="1:21" ht="12.65" customHeight="1" x14ac:dyDescent="0.25">
      <c r="A7" s="32" t="s">
        <v>155</v>
      </c>
    </row>
    <row r="8" spans="1:21" ht="12.65" customHeight="1" x14ac:dyDescent="0.25">
      <c r="A8" s="32" t="s">
        <v>436</v>
      </c>
      <c r="C8" s="19">
        <v>828</v>
      </c>
      <c r="E8" s="19">
        <v>849</v>
      </c>
      <c r="G8" s="19">
        <v>864</v>
      </c>
      <c r="I8" s="19">
        <v>892</v>
      </c>
      <c r="K8" s="19">
        <v>875</v>
      </c>
      <c r="M8" s="30">
        <f>(C8-E8)/E8</f>
        <v>-2.4734982332155476E-2</v>
      </c>
      <c r="O8" s="30">
        <f t="shared" ref="O8:O14" si="0">(C8-K8)/K8</f>
        <v>-5.3714285714285714E-2</v>
      </c>
      <c r="Q8" s="19">
        <v>1677</v>
      </c>
      <c r="S8" s="19">
        <v>1725</v>
      </c>
      <c r="U8" s="30">
        <f t="shared" ref="U8:U13" si="1">(Q8-S8)/S8</f>
        <v>-2.782608695652174E-2</v>
      </c>
    </row>
    <row r="9" spans="1:21" ht="12.65" customHeight="1" x14ac:dyDescent="0.25">
      <c r="A9" s="32" t="s">
        <v>395</v>
      </c>
      <c r="C9" s="79">
        <v>5</v>
      </c>
      <c r="E9" s="79">
        <v>34</v>
      </c>
      <c r="G9" s="79">
        <v>32</v>
      </c>
      <c r="I9" s="79">
        <v>21</v>
      </c>
      <c r="K9" s="79">
        <v>14</v>
      </c>
      <c r="M9" s="121" t="s">
        <v>38</v>
      </c>
      <c r="O9" s="300">
        <f t="shared" si="0"/>
        <v>-0.6428571428571429</v>
      </c>
      <c r="Q9" s="79">
        <v>39</v>
      </c>
      <c r="S9" s="79">
        <v>54</v>
      </c>
      <c r="U9" s="30">
        <f t="shared" si="1"/>
        <v>-0.27777777777777779</v>
      </c>
    </row>
    <row r="10" spans="1:21" ht="12.65" customHeight="1" x14ac:dyDescent="0.25">
      <c r="A10" s="81" t="s">
        <v>156</v>
      </c>
      <c r="C10" s="25">
        <v>833</v>
      </c>
      <c r="E10" s="25">
        <v>883</v>
      </c>
      <c r="G10" s="25">
        <v>896</v>
      </c>
      <c r="I10" s="25">
        <v>913</v>
      </c>
      <c r="K10" s="25">
        <v>889</v>
      </c>
      <c r="M10" s="28">
        <f>(C10-E10)/E10</f>
        <v>-5.6625141562853906E-2</v>
      </c>
      <c r="O10" s="28">
        <f t="shared" si="0"/>
        <v>-6.2992125984251968E-2</v>
      </c>
      <c r="Q10" s="25">
        <v>1716</v>
      </c>
      <c r="S10" s="25">
        <v>1779</v>
      </c>
      <c r="U10" s="28">
        <f t="shared" si="1"/>
        <v>-3.5413153456998317E-2</v>
      </c>
    </row>
    <row r="11" spans="1:21" ht="12.65" customHeight="1" x14ac:dyDescent="0.25">
      <c r="A11" s="32" t="s">
        <v>80</v>
      </c>
      <c r="C11" s="19">
        <v>222</v>
      </c>
      <c r="E11" s="19">
        <v>207</v>
      </c>
      <c r="G11" s="19">
        <v>199</v>
      </c>
      <c r="I11" s="19">
        <v>185</v>
      </c>
      <c r="K11" s="19">
        <v>184</v>
      </c>
      <c r="M11" s="30">
        <f>(C11-E11)/E11</f>
        <v>7.2463768115942032E-2</v>
      </c>
      <c r="O11" s="30">
        <f t="shared" si="0"/>
        <v>0.20652173913043478</v>
      </c>
      <c r="Q11" s="19">
        <v>429</v>
      </c>
      <c r="S11" s="19">
        <v>415</v>
      </c>
      <c r="U11" s="30">
        <f t="shared" si="1"/>
        <v>3.3734939759036145E-2</v>
      </c>
    </row>
    <row r="12" spans="1:21" ht="12.65" customHeight="1" x14ac:dyDescent="0.25">
      <c r="A12" s="32" t="s">
        <v>81</v>
      </c>
      <c r="C12" s="19">
        <v>44</v>
      </c>
      <c r="E12" s="19">
        <v>45</v>
      </c>
      <c r="G12" s="19">
        <v>47</v>
      </c>
      <c r="I12" s="19">
        <v>48</v>
      </c>
      <c r="K12" s="19">
        <v>48</v>
      </c>
      <c r="M12" s="30">
        <f>(C12-E12)/E12</f>
        <v>-2.2222222222222223E-2</v>
      </c>
      <c r="O12" s="30">
        <f t="shared" si="0"/>
        <v>-8.3333333333333329E-2</v>
      </c>
      <c r="Q12" s="19">
        <v>89</v>
      </c>
      <c r="S12" s="19">
        <v>99</v>
      </c>
      <c r="U12" s="30">
        <f t="shared" si="1"/>
        <v>-0.10101010101010101</v>
      </c>
    </row>
    <row r="13" spans="1:21" ht="12.65" customHeight="1" x14ac:dyDescent="0.25">
      <c r="A13" s="32" t="s">
        <v>82</v>
      </c>
      <c r="C13" s="79">
        <v>34</v>
      </c>
      <c r="E13" s="79">
        <v>30</v>
      </c>
      <c r="G13" s="79">
        <v>28</v>
      </c>
      <c r="I13" s="79">
        <v>28</v>
      </c>
      <c r="K13" s="79">
        <v>27</v>
      </c>
      <c r="M13" s="30">
        <f>(C13-E13)/E13</f>
        <v>0.13333333333333333</v>
      </c>
      <c r="O13" s="30">
        <f t="shared" si="0"/>
        <v>0.25925925925925924</v>
      </c>
      <c r="Q13" s="79">
        <v>64</v>
      </c>
      <c r="S13" s="79">
        <v>56</v>
      </c>
      <c r="U13" s="30">
        <f t="shared" si="1"/>
        <v>0.14285714285714285</v>
      </c>
    </row>
    <row r="14" spans="1:21" ht="12.65" customHeight="1" x14ac:dyDescent="0.25">
      <c r="A14" s="81" t="s">
        <v>83</v>
      </c>
      <c r="C14" s="47">
        <v>3339</v>
      </c>
      <c r="E14" s="47">
        <v>3158</v>
      </c>
      <c r="G14" s="47">
        <v>3231</v>
      </c>
      <c r="I14" s="47">
        <v>3265</v>
      </c>
      <c r="K14" s="47">
        <v>3224</v>
      </c>
      <c r="M14" s="28">
        <f>(C14-E14)/E14</f>
        <v>5.7314756174794174E-2</v>
      </c>
      <c r="O14" s="28">
        <f t="shared" si="0"/>
        <v>3.5669975186104215E-2</v>
      </c>
      <c r="Q14" s="47">
        <v>6497</v>
      </c>
      <c r="S14" s="47">
        <v>6481</v>
      </c>
      <c r="U14" s="163">
        <v>0</v>
      </c>
    </row>
    <row r="15" spans="1:21" ht="12.65" customHeight="1" x14ac:dyDescent="0.25">
      <c r="A15" s="32" t="s">
        <v>157</v>
      </c>
    </row>
    <row r="16" spans="1:21" ht="12.65" customHeight="1" x14ac:dyDescent="0.25">
      <c r="A16" s="32" t="s">
        <v>427</v>
      </c>
      <c r="C16" s="19">
        <v>-24</v>
      </c>
      <c r="E16" s="19">
        <v>-20</v>
      </c>
      <c r="G16" s="19">
        <v>9</v>
      </c>
      <c r="I16" s="19">
        <v>-7</v>
      </c>
      <c r="K16" s="19">
        <v>13</v>
      </c>
      <c r="M16" s="80" t="s">
        <v>38</v>
      </c>
      <c r="O16" s="80" t="s">
        <v>38</v>
      </c>
      <c r="Q16" s="19">
        <v>-44</v>
      </c>
      <c r="S16" s="19">
        <v>30</v>
      </c>
      <c r="U16" s="80" t="s">
        <v>38</v>
      </c>
    </row>
    <row r="17" spans="1:25" ht="12.65" customHeight="1" x14ac:dyDescent="0.25">
      <c r="A17" s="32" t="s">
        <v>428</v>
      </c>
      <c r="C17" s="19">
        <v>-24</v>
      </c>
      <c r="E17" s="19">
        <v>-8</v>
      </c>
      <c r="G17" s="19">
        <v>12</v>
      </c>
      <c r="I17" s="19">
        <v>7</v>
      </c>
      <c r="K17" s="19">
        <v>18</v>
      </c>
      <c r="M17" s="80" t="s">
        <v>38</v>
      </c>
      <c r="O17" s="80" t="s">
        <v>38</v>
      </c>
      <c r="Q17" s="19">
        <v>-32</v>
      </c>
      <c r="S17" s="19">
        <v>21</v>
      </c>
      <c r="U17" s="80" t="s">
        <v>38</v>
      </c>
    </row>
    <row r="18" spans="1:25" ht="12.65" customHeight="1" x14ac:dyDescent="0.25">
      <c r="A18" s="239" t="s">
        <v>429</v>
      </c>
      <c r="C18" s="19">
        <v>45</v>
      </c>
      <c r="E18" s="19">
        <v>5</v>
      </c>
      <c r="G18" s="19">
        <v>-6</v>
      </c>
      <c r="I18" s="19">
        <v>20</v>
      </c>
      <c r="K18" s="19">
        <v>-1</v>
      </c>
      <c r="M18" s="80" t="s">
        <v>38</v>
      </c>
      <c r="O18" s="80" t="s">
        <v>38</v>
      </c>
      <c r="Q18" s="19">
        <v>50</v>
      </c>
      <c r="S18" s="19">
        <v>-8</v>
      </c>
      <c r="U18" s="80" t="s">
        <v>38</v>
      </c>
    </row>
    <row r="19" spans="1:25" ht="12.65" customHeight="1" x14ac:dyDescent="0.25">
      <c r="A19" s="239" t="s">
        <v>430</v>
      </c>
      <c r="C19" s="19">
        <v>-44</v>
      </c>
      <c r="E19" s="19">
        <v>-44</v>
      </c>
      <c r="G19" s="19">
        <v>-37</v>
      </c>
      <c r="I19" s="19">
        <v>-42</v>
      </c>
      <c r="K19" s="19">
        <v>-41</v>
      </c>
      <c r="M19" s="80" t="s">
        <v>38</v>
      </c>
      <c r="O19" s="80" t="s">
        <v>38</v>
      </c>
      <c r="Q19" s="19">
        <v>-88</v>
      </c>
      <c r="S19" s="19">
        <v>-122</v>
      </c>
      <c r="U19" s="80" t="s">
        <v>38</v>
      </c>
    </row>
    <row r="20" spans="1:25" ht="12.65" customHeight="1" x14ac:dyDescent="0.25">
      <c r="A20" s="239" t="s">
        <v>431</v>
      </c>
      <c r="C20" s="19">
        <v>28</v>
      </c>
      <c r="E20" s="19">
        <v>33</v>
      </c>
      <c r="G20" s="19">
        <v>45</v>
      </c>
      <c r="I20" s="19">
        <v>33</v>
      </c>
      <c r="K20" s="19">
        <v>29</v>
      </c>
      <c r="M20" s="80" t="s">
        <v>38</v>
      </c>
      <c r="O20" s="80" t="s">
        <v>38</v>
      </c>
      <c r="Q20" s="19">
        <v>61</v>
      </c>
      <c r="S20" s="19">
        <v>62</v>
      </c>
      <c r="U20" s="80" t="s">
        <v>38</v>
      </c>
    </row>
    <row r="21" spans="1:25" ht="12.65" customHeight="1" x14ac:dyDescent="0.25">
      <c r="A21" s="239" t="s">
        <v>432</v>
      </c>
      <c r="C21" s="19">
        <v>78</v>
      </c>
      <c r="E21" s="19">
        <v>61</v>
      </c>
      <c r="G21" s="19">
        <v>55</v>
      </c>
      <c r="I21" s="19">
        <v>70</v>
      </c>
      <c r="K21" s="19">
        <v>23</v>
      </c>
      <c r="M21" s="80" t="s">
        <v>38</v>
      </c>
      <c r="O21" s="80" t="s">
        <v>38</v>
      </c>
      <c r="Q21" s="19">
        <v>139</v>
      </c>
      <c r="S21" s="19">
        <v>34</v>
      </c>
      <c r="U21" s="80" t="s">
        <v>38</v>
      </c>
    </row>
    <row r="22" spans="1:25" ht="12.65" customHeight="1" x14ac:dyDescent="0.25">
      <c r="A22" s="239" t="s">
        <v>434</v>
      </c>
      <c r="C22" s="19">
        <v>0</v>
      </c>
      <c r="E22" s="19">
        <v>0</v>
      </c>
      <c r="G22" s="19">
        <v>0</v>
      </c>
      <c r="I22" s="19">
        <v>7</v>
      </c>
      <c r="K22" s="19">
        <v>6</v>
      </c>
      <c r="M22" s="80" t="s">
        <v>38</v>
      </c>
      <c r="O22" s="80" t="s">
        <v>38</v>
      </c>
      <c r="Q22" s="19">
        <v>0</v>
      </c>
      <c r="S22" s="19">
        <v>6</v>
      </c>
      <c r="U22" s="80" t="s">
        <v>38</v>
      </c>
    </row>
    <row r="23" spans="1:25" ht="12.65" customHeight="1" x14ac:dyDescent="0.25">
      <c r="A23" s="239" t="s">
        <v>433</v>
      </c>
      <c r="C23" s="19">
        <v>26</v>
      </c>
      <c r="E23" s="19">
        <v>27</v>
      </c>
      <c r="G23" s="19">
        <v>23</v>
      </c>
      <c r="I23" s="19">
        <v>25</v>
      </c>
      <c r="K23" s="19">
        <v>25</v>
      </c>
      <c r="M23" s="80" t="s">
        <v>38</v>
      </c>
      <c r="O23" s="80" t="s">
        <v>38</v>
      </c>
      <c r="Q23" s="19">
        <v>53</v>
      </c>
      <c r="S23" s="19">
        <v>48</v>
      </c>
      <c r="U23" s="80" t="s">
        <v>38</v>
      </c>
    </row>
    <row r="24" spans="1:25" ht="12.65" customHeight="1" x14ac:dyDescent="0.25">
      <c r="A24" s="239" t="s">
        <v>435</v>
      </c>
      <c r="C24" s="19">
        <v>6</v>
      </c>
      <c r="E24" s="19">
        <v>12</v>
      </c>
      <c r="G24" s="19">
        <v>5</v>
      </c>
      <c r="I24" s="19">
        <v>14</v>
      </c>
      <c r="K24" s="19">
        <v>17</v>
      </c>
      <c r="M24" s="80" t="s">
        <v>38</v>
      </c>
      <c r="O24" s="80" t="s">
        <v>38</v>
      </c>
      <c r="Q24" s="19">
        <v>18</v>
      </c>
      <c r="S24" s="19">
        <v>27</v>
      </c>
      <c r="U24" s="80" t="s">
        <v>38</v>
      </c>
    </row>
    <row r="25" spans="1:25" ht="12.65" customHeight="1" x14ac:dyDescent="0.25">
      <c r="A25" s="82" t="s">
        <v>158</v>
      </c>
      <c r="C25" s="79">
        <v>0</v>
      </c>
      <c r="E25" s="79">
        <v>4</v>
      </c>
      <c r="G25" s="79">
        <v>1</v>
      </c>
      <c r="I25" s="79">
        <v>2</v>
      </c>
      <c r="K25" s="79">
        <v>2</v>
      </c>
      <c r="M25" s="80" t="s">
        <v>38</v>
      </c>
      <c r="O25" s="80" t="s">
        <v>38</v>
      </c>
      <c r="Q25" s="79">
        <v>4</v>
      </c>
      <c r="S25" s="79">
        <v>2</v>
      </c>
      <c r="U25" s="80" t="s">
        <v>38</v>
      </c>
    </row>
    <row r="26" spans="1:25" ht="12.65" customHeight="1" x14ac:dyDescent="0.25">
      <c r="A26" s="81" t="s">
        <v>159</v>
      </c>
      <c r="C26" s="83">
        <v>91</v>
      </c>
      <c r="E26" s="83">
        <v>70</v>
      </c>
      <c r="G26" s="83">
        <v>107</v>
      </c>
      <c r="I26" s="83">
        <v>129</v>
      </c>
      <c r="K26" s="83">
        <v>91</v>
      </c>
      <c r="M26" s="84" t="s">
        <v>38</v>
      </c>
      <c r="O26" s="84" t="s">
        <v>38</v>
      </c>
      <c r="Q26" s="83">
        <v>161</v>
      </c>
      <c r="S26" s="83">
        <v>100</v>
      </c>
      <c r="U26" s="84" t="s">
        <v>38</v>
      </c>
    </row>
    <row r="27" spans="1:25" ht="12.65" customHeight="1" x14ac:dyDescent="0.25">
      <c r="A27" s="85" t="s">
        <v>85</v>
      </c>
      <c r="C27" s="52">
        <v>3430</v>
      </c>
      <c r="E27" s="52">
        <v>3228</v>
      </c>
      <c r="G27" s="52">
        <v>3338</v>
      </c>
      <c r="I27" s="52">
        <v>3394</v>
      </c>
      <c r="K27" s="52">
        <v>3315</v>
      </c>
      <c r="M27" s="86">
        <f>(C27-E27)/E27</f>
        <v>6.2577447335811651E-2</v>
      </c>
      <c r="O27" s="86">
        <f>(C27-K27)/K27</f>
        <v>3.4690799396681751E-2</v>
      </c>
      <c r="Q27" s="52">
        <v>6658</v>
      </c>
      <c r="S27" s="52">
        <v>6581</v>
      </c>
      <c r="U27" s="86">
        <f>(Q27-S27)/S27</f>
        <v>1.1700349490958821E-2</v>
      </c>
    </row>
    <row r="28" spans="1:25" ht="12.65" customHeight="1" x14ac:dyDescent="0.25">
      <c r="A28" s="263" t="s">
        <v>160</v>
      </c>
      <c r="B28" s="263"/>
      <c r="C28" s="263"/>
      <c r="D28" s="263"/>
      <c r="E28" s="263"/>
      <c r="F28" s="263"/>
      <c r="G28" s="263"/>
      <c r="H28" s="263"/>
      <c r="I28" s="263"/>
      <c r="J28" s="263"/>
      <c r="K28" s="263"/>
      <c r="L28" s="263"/>
      <c r="M28" s="263"/>
      <c r="N28" s="263"/>
      <c r="O28" s="263"/>
      <c r="P28" s="263"/>
      <c r="Q28" s="263"/>
      <c r="R28" s="263"/>
      <c r="S28" s="263"/>
      <c r="T28" s="263"/>
      <c r="U28" s="263"/>
    </row>
    <row r="29" spans="1:25" ht="22.5" customHeight="1" x14ac:dyDescent="0.25">
      <c r="A29" s="259" t="s">
        <v>161</v>
      </c>
      <c r="B29" s="260"/>
      <c r="C29" s="260"/>
      <c r="D29" s="260"/>
      <c r="E29" s="260"/>
      <c r="F29" s="260"/>
      <c r="G29" s="260"/>
      <c r="H29" s="260"/>
      <c r="I29" s="260"/>
      <c r="J29" s="260"/>
      <c r="K29" s="260"/>
      <c r="L29" s="260"/>
      <c r="M29" s="260"/>
      <c r="N29" s="260"/>
      <c r="O29" s="260"/>
      <c r="P29" s="260"/>
      <c r="Q29" s="260"/>
      <c r="R29" s="260"/>
      <c r="S29" s="260"/>
      <c r="T29" s="260"/>
      <c r="U29" s="260"/>
    </row>
    <row r="30" spans="1:25" ht="12.65" customHeight="1" x14ac:dyDescent="0.25">
      <c r="A30" s="259" t="s">
        <v>162</v>
      </c>
      <c r="B30" s="260"/>
      <c r="C30" s="260"/>
      <c r="D30" s="260"/>
      <c r="E30" s="260"/>
      <c r="F30" s="260"/>
      <c r="G30" s="260"/>
      <c r="H30" s="260"/>
      <c r="I30" s="260"/>
      <c r="J30" s="260"/>
      <c r="K30" s="260"/>
      <c r="L30" s="260"/>
      <c r="M30" s="260"/>
      <c r="N30" s="260"/>
      <c r="O30" s="260"/>
      <c r="P30" s="260"/>
      <c r="Q30" s="260"/>
      <c r="R30" s="260"/>
      <c r="S30" s="260"/>
      <c r="T30" s="260"/>
      <c r="U30" s="260"/>
      <c r="Y30" s="164"/>
    </row>
    <row r="31" spans="1:25" ht="12.65" customHeight="1" x14ac:dyDescent="0.25">
      <c r="A31" s="259" t="s">
        <v>163</v>
      </c>
      <c r="B31" s="260"/>
      <c r="C31" s="260"/>
      <c r="D31" s="260"/>
      <c r="E31" s="260"/>
      <c r="F31" s="260"/>
      <c r="G31" s="260"/>
      <c r="H31" s="260"/>
      <c r="I31" s="260"/>
      <c r="J31" s="260"/>
      <c r="K31" s="260"/>
      <c r="L31" s="260"/>
      <c r="M31" s="260"/>
      <c r="N31" s="260"/>
      <c r="O31" s="260"/>
      <c r="P31" s="260"/>
      <c r="Q31" s="260"/>
      <c r="R31" s="260"/>
      <c r="S31" s="260"/>
      <c r="T31" s="260"/>
      <c r="U31" s="260"/>
    </row>
    <row r="32" spans="1:25" ht="12.65" customHeight="1" x14ac:dyDescent="0.25">
      <c r="A32" s="259" t="s">
        <v>74</v>
      </c>
      <c r="B32" s="260"/>
      <c r="C32" s="260"/>
      <c r="D32" s="260"/>
      <c r="E32" s="260"/>
      <c r="F32" s="260"/>
      <c r="G32" s="260"/>
      <c r="H32" s="260"/>
      <c r="I32" s="260"/>
      <c r="J32" s="260"/>
      <c r="K32" s="260"/>
      <c r="L32" s="260"/>
      <c r="M32" s="260"/>
      <c r="N32" s="260"/>
      <c r="O32" s="260"/>
      <c r="P32" s="260"/>
      <c r="Q32" s="260"/>
      <c r="R32" s="260"/>
      <c r="S32" s="260"/>
      <c r="T32" s="260"/>
      <c r="U32" s="260"/>
    </row>
  </sheetData>
  <mergeCells count="8">
    <mergeCell ref="A32:U32"/>
    <mergeCell ref="A30:U30"/>
    <mergeCell ref="A29:U29"/>
    <mergeCell ref="K1:U2"/>
    <mergeCell ref="M4:O4"/>
    <mergeCell ref="M3:O3"/>
    <mergeCell ref="A28:U28"/>
    <mergeCell ref="A31:U31"/>
  </mergeCells>
  <pageMargins left="0.75" right="0.75" top="1" bottom="1" header="0.5" footer="0.5"/>
  <pageSetup scale="82" orientation="landscape" r:id="rId1"/>
  <headerFooter>
    <oddFooter>&amp;R6</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Y43"/>
  <sheetViews>
    <sheetView showRuler="0" zoomScaleNormal="100" workbookViewId="0"/>
  </sheetViews>
  <sheetFormatPr defaultColWidth="13.1796875" defaultRowHeight="12.5" x14ac:dyDescent="0.25"/>
  <cols>
    <col min="1" max="1" width="58.453125" customWidth="1"/>
    <col min="2" max="2" width="0" hidden="1" customWidth="1"/>
    <col min="3" max="3" width="8.54296875" customWidth="1"/>
    <col min="4" max="4" width="7.54296875" customWidth="1"/>
    <col min="5" max="5" width="0" hidden="1" customWidth="1"/>
    <col min="6" max="6" width="8.54296875" customWidth="1"/>
    <col min="7" max="7" width="7.54296875" customWidth="1"/>
    <col min="8" max="8" width="0" hidden="1" customWidth="1"/>
    <col min="9" max="9" width="8.54296875" customWidth="1"/>
    <col min="10" max="10" width="7.54296875" customWidth="1"/>
    <col min="11" max="11" width="0" hidden="1" customWidth="1"/>
    <col min="12" max="12" width="8.54296875" customWidth="1"/>
    <col min="13" max="13" width="7.54296875" customWidth="1"/>
    <col min="14" max="14" width="0" hidden="1" customWidth="1"/>
    <col min="15" max="15" width="8.54296875" customWidth="1"/>
    <col min="16" max="16" width="7.54296875" customWidth="1"/>
  </cols>
  <sheetData>
    <row r="1" spans="1:16" ht="13.4" customHeight="1" x14ac:dyDescent="0.25">
      <c r="A1" s="9" t="s">
        <v>24</v>
      </c>
      <c r="L1" s="240"/>
      <c r="M1" s="241"/>
      <c r="N1" s="241"/>
      <c r="O1" s="241"/>
      <c r="P1" s="241"/>
    </row>
    <row r="2" spans="1:16" ht="35.9" customHeight="1" x14ac:dyDescent="0.25">
      <c r="A2" s="10" t="s">
        <v>164</v>
      </c>
      <c r="L2" s="241"/>
      <c r="M2" s="241"/>
      <c r="N2" s="241"/>
      <c r="O2" s="241"/>
      <c r="P2" s="241"/>
    </row>
    <row r="3" spans="1:16" ht="12.65" customHeight="1" x14ac:dyDescent="0.25">
      <c r="A3" s="76"/>
      <c r="B3" s="106"/>
      <c r="C3" s="267" t="s">
        <v>29</v>
      </c>
      <c r="D3" s="267"/>
      <c r="E3" s="160"/>
      <c r="F3" s="267" t="s">
        <v>30</v>
      </c>
      <c r="G3" s="267"/>
      <c r="H3" s="160"/>
      <c r="I3" s="267" t="s">
        <v>31</v>
      </c>
      <c r="J3" s="267"/>
      <c r="K3" s="160"/>
      <c r="L3" s="267" t="s">
        <v>32</v>
      </c>
      <c r="M3" s="267"/>
      <c r="N3" s="160"/>
      <c r="O3" s="267" t="s">
        <v>33</v>
      </c>
      <c r="P3" s="267"/>
    </row>
    <row r="4" spans="1:16" ht="12.65" customHeight="1" x14ac:dyDescent="0.25">
      <c r="C4" s="268" t="s">
        <v>165</v>
      </c>
      <c r="D4" s="268" t="s">
        <v>166</v>
      </c>
      <c r="E4" s="241"/>
      <c r="F4" s="268" t="s">
        <v>165</v>
      </c>
      <c r="G4" s="268" t="s">
        <v>166</v>
      </c>
      <c r="H4" s="241"/>
      <c r="I4" s="268" t="s">
        <v>165</v>
      </c>
      <c r="J4" s="268" t="s">
        <v>166</v>
      </c>
      <c r="K4" s="241"/>
      <c r="L4" s="268" t="s">
        <v>165</v>
      </c>
      <c r="M4" s="268" t="s">
        <v>166</v>
      </c>
      <c r="N4" s="241"/>
      <c r="O4" s="268" t="s">
        <v>165</v>
      </c>
      <c r="P4" s="268" t="s">
        <v>166</v>
      </c>
    </row>
    <row r="5" spans="1:16" ht="12.65" customHeight="1" x14ac:dyDescent="0.25">
      <c r="A5" s="73" t="s">
        <v>167</v>
      </c>
      <c r="C5" s="271"/>
      <c r="D5" s="271"/>
      <c r="E5" s="270"/>
      <c r="F5" s="269"/>
      <c r="G5" s="269"/>
      <c r="H5" s="270"/>
      <c r="I5" s="269"/>
      <c r="J5" s="269"/>
      <c r="K5" s="270"/>
      <c r="L5" s="269"/>
      <c r="M5" s="269"/>
      <c r="N5" s="270"/>
      <c r="O5" s="269"/>
      <c r="P5" s="269"/>
    </row>
    <row r="6" spans="1:16" ht="12.65" customHeight="1" x14ac:dyDescent="0.25">
      <c r="A6" s="89" t="s">
        <v>113</v>
      </c>
      <c r="C6" s="107"/>
      <c r="D6" s="107"/>
      <c r="F6" s="107"/>
      <c r="G6" s="107"/>
      <c r="I6" s="70"/>
      <c r="J6" s="107"/>
      <c r="L6" s="107"/>
      <c r="M6" s="107"/>
      <c r="O6" s="70"/>
      <c r="P6" s="70"/>
    </row>
    <row r="7" spans="1:16" ht="12.65" customHeight="1" x14ac:dyDescent="0.25">
      <c r="A7" s="90" t="s">
        <v>168</v>
      </c>
    </row>
    <row r="8" spans="1:16" ht="12.65" customHeight="1" x14ac:dyDescent="0.25">
      <c r="A8" s="42" t="s">
        <v>115</v>
      </c>
      <c r="C8" s="43">
        <v>102844</v>
      </c>
      <c r="D8" s="91">
        <v>3.8E-3</v>
      </c>
      <c r="F8" s="43">
        <v>100303</v>
      </c>
      <c r="G8" s="91">
        <v>1E-4</v>
      </c>
      <c r="I8" s="43">
        <v>105065</v>
      </c>
      <c r="J8" s="92">
        <v>-5.9999999999999995E-4</v>
      </c>
      <c r="L8" s="43">
        <v>108110</v>
      </c>
      <c r="M8" s="92">
        <v>-7.000000000000001E-4</v>
      </c>
      <c r="O8" s="43">
        <v>114564</v>
      </c>
      <c r="P8" s="92">
        <v>-8.9999999999999998E-4</v>
      </c>
    </row>
    <row r="9" spans="1:16" ht="12.65" customHeight="1" x14ac:dyDescent="0.25">
      <c r="A9" s="42" t="s">
        <v>169</v>
      </c>
      <c r="C9" s="93">
        <v>18097</v>
      </c>
      <c r="D9" s="92">
        <v>7.4000000000000003E-3</v>
      </c>
      <c r="F9" s="93">
        <v>17181</v>
      </c>
      <c r="G9" s="92">
        <v>3.3000000000000004E-3</v>
      </c>
      <c r="I9" s="93">
        <v>18818</v>
      </c>
      <c r="J9" s="92">
        <v>2.3E-3</v>
      </c>
      <c r="L9" s="93">
        <v>20465</v>
      </c>
      <c r="M9" s="92">
        <v>2.2000000000000001E-3</v>
      </c>
      <c r="O9" s="93">
        <v>22465</v>
      </c>
      <c r="P9" s="92">
        <v>2E-3</v>
      </c>
    </row>
    <row r="10" spans="1:16" ht="12.65" customHeight="1" x14ac:dyDescent="0.25">
      <c r="A10" s="42" t="s">
        <v>170</v>
      </c>
      <c r="C10" s="93">
        <v>24212</v>
      </c>
      <c r="D10" s="92">
        <v>1.9099999999999999E-2</v>
      </c>
      <c r="F10" s="93">
        <v>27006</v>
      </c>
      <c r="G10" s="92">
        <v>5.6000000000000008E-3</v>
      </c>
      <c r="I10" s="93">
        <v>27780</v>
      </c>
      <c r="J10" s="92">
        <v>4.5000000000000005E-3</v>
      </c>
      <c r="L10" s="93">
        <v>29304</v>
      </c>
      <c r="M10" s="92">
        <v>4.4000000000000003E-3</v>
      </c>
      <c r="O10" s="93">
        <v>27857</v>
      </c>
      <c r="P10" s="92">
        <v>3.5999999999999999E-3</v>
      </c>
    </row>
    <row r="11" spans="1:16" ht="12.65" customHeight="1" x14ac:dyDescent="0.25">
      <c r="A11" s="42" t="s">
        <v>120</v>
      </c>
      <c r="C11" s="93">
        <v>69036</v>
      </c>
      <c r="D11" s="92">
        <v>2.1499999999999998E-2</v>
      </c>
      <c r="F11" s="93">
        <v>66810</v>
      </c>
      <c r="G11" s="92">
        <v>1.5700000000000002E-2</v>
      </c>
      <c r="I11" s="93">
        <v>64650</v>
      </c>
      <c r="J11" s="92">
        <v>1.5500000000000002E-2</v>
      </c>
      <c r="L11" s="93">
        <v>61206</v>
      </c>
      <c r="M11" s="92">
        <v>1.5500000000000002E-2</v>
      </c>
      <c r="O11" s="93">
        <v>60520</v>
      </c>
      <c r="P11" s="92">
        <v>1.5700000000000002E-2</v>
      </c>
    </row>
    <row r="12" spans="1:16" ht="12.65" customHeight="1" x14ac:dyDescent="0.25">
      <c r="A12" s="42" t="s">
        <v>171</v>
      </c>
    </row>
    <row r="13" spans="1:16" ht="12.65" customHeight="1" x14ac:dyDescent="0.25">
      <c r="A13" s="42" t="s">
        <v>386</v>
      </c>
      <c r="C13" s="93">
        <v>41267</v>
      </c>
      <c r="D13" s="161">
        <v>1.0699999999999999E-2</v>
      </c>
      <c r="F13" s="93">
        <v>40868</v>
      </c>
      <c r="G13" s="92">
        <v>7.4000000000000003E-3</v>
      </c>
      <c r="I13" s="93">
        <v>39169</v>
      </c>
      <c r="J13" s="92">
        <v>7.3000000000000001E-3</v>
      </c>
      <c r="L13" s="93">
        <v>36255</v>
      </c>
      <c r="M13" s="92">
        <v>7.3000000000000001E-3</v>
      </c>
      <c r="O13" s="93">
        <v>33212</v>
      </c>
      <c r="P13" s="92">
        <v>7.0999999999999995E-3</v>
      </c>
    </row>
    <row r="14" spans="1:16" ht="12.65" customHeight="1" x14ac:dyDescent="0.25">
      <c r="A14" s="42" t="s">
        <v>385</v>
      </c>
      <c r="C14" s="93">
        <v>64939</v>
      </c>
      <c r="D14" s="161">
        <v>1.5900000000000001E-2</v>
      </c>
      <c r="F14" s="93">
        <v>67055</v>
      </c>
      <c r="G14" s="92">
        <v>1.46E-2</v>
      </c>
      <c r="I14" s="93">
        <v>69691</v>
      </c>
      <c r="J14" s="92">
        <v>1.3500000000000002E-2</v>
      </c>
      <c r="L14" s="93">
        <v>70199</v>
      </c>
      <c r="M14" s="92">
        <v>1.34E-2</v>
      </c>
      <c r="O14" s="93">
        <v>72809</v>
      </c>
      <c r="P14" s="92">
        <v>1.34E-2</v>
      </c>
    </row>
    <row r="15" spans="1:16" ht="12.65" customHeight="1" x14ac:dyDescent="0.25">
      <c r="A15" s="42" t="s">
        <v>387</v>
      </c>
      <c r="C15" s="93">
        <v>2065</v>
      </c>
      <c r="D15" s="161">
        <v>2.1299999999999999E-2</v>
      </c>
      <c r="F15" s="93">
        <v>2337</v>
      </c>
      <c r="G15" s="92">
        <v>2.1600000000000001E-2</v>
      </c>
      <c r="I15" s="93">
        <v>2569</v>
      </c>
      <c r="J15" s="92">
        <v>2.1100000000000001E-2</v>
      </c>
      <c r="L15" s="93">
        <v>2628</v>
      </c>
      <c r="M15" s="92">
        <v>2.07E-2</v>
      </c>
      <c r="O15" s="93">
        <v>2768</v>
      </c>
      <c r="P15" s="92">
        <v>1.9400000000000001E-2</v>
      </c>
    </row>
    <row r="16" spans="1:16" ht="12.65" customHeight="1" x14ac:dyDescent="0.25">
      <c r="A16" s="42" t="s">
        <v>388</v>
      </c>
      <c r="C16" s="49">
        <v>43635</v>
      </c>
      <c r="D16" s="162">
        <v>1.3100000000000001E-2</v>
      </c>
      <c r="F16" s="49">
        <v>45541</v>
      </c>
      <c r="G16" s="94">
        <v>1.0200000000000001E-2</v>
      </c>
      <c r="I16" s="49">
        <v>47493</v>
      </c>
      <c r="J16" s="94">
        <v>9.7000000000000003E-3</v>
      </c>
      <c r="L16" s="49">
        <v>47334</v>
      </c>
      <c r="M16" s="94">
        <v>9.4000000000000004E-3</v>
      </c>
      <c r="O16" s="49">
        <v>47451</v>
      </c>
      <c r="P16" s="94">
        <v>9.4999999999999998E-3</v>
      </c>
    </row>
    <row r="17" spans="1:25" ht="12.65" customHeight="1" x14ac:dyDescent="0.25">
      <c r="A17" s="95" t="s">
        <v>172</v>
      </c>
      <c r="C17" s="96">
        <v>151906</v>
      </c>
      <c r="D17" s="97">
        <v>1.3700000000000002E-2</v>
      </c>
      <c r="F17" s="96">
        <v>155801</v>
      </c>
      <c r="G17" s="97">
        <v>1.15E-2</v>
      </c>
      <c r="I17" s="96">
        <v>158922</v>
      </c>
      <c r="J17" s="97">
        <v>1.1000000000000001E-2</v>
      </c>
      <c r="L17" s="96">
        <v>156416</v>
      </c>
      <c r="M17" s="97">
        <v>1.0900000000000002E-2</v>
      </c>
      <c r="O17" s="96">
        <v>156240</v>
      </c>
      <c r="P17" s="97">
        <v>1.1000000000000001E-2</v>
      </c>
    </row>
    <row r="18" spans="1:25" ht="12.65" customHeight="1" x14ac:dyDescent="0.25">
      <c r="A18" s="42" t="s">
        <v>173</v>
      </c>
      <c r="C18" s="49">
        <v>4687</v>
      </c>
      <c r="D18" s="94">
        <v>1.9099999999999999E-2</v>
      </c>
      <c r="F18" s="49">
        <v>6085</v>
      </c>
      <c r="G18" s="94">
        <v>1.43E-2</v>
      </c>
      <c r="I18" s="49">
        <v>6447</v>
      </c>
      <c r="J18" s="94">
        <v>9.300000000000001E-3</v>
      </c>
      <c r="L18" s="49">
        <v>5564</v>
      </c>
      <c r="M18" s="94">
        <v>5.3E-3</v>
      </c>
      <c r="O18" s="49">
        <v>6639</v>
      </c>
      <c r="P18" s="94">
        <v>7.1999999999999998E-3</v>
      </c>
    </row>
    <row r="19" spans="1:25" ht="12.65" customHeight="1" x14ac:dyDescent="0.25">
      <c r="A19" s="95" t="s">
        <v>174</v>
      </c>
      <c r="C19" s="98">
        <v>156593</v>
      </c>
      <c r="D19" s="99">
        <v>1.3899999999999999E-2</v>
      </c>
      <c r="F19" s="98">
        <v>161886</v>
      </c>
      <c r="G19" s="99">
        <v>1.1599999999999999E-2</v>
      </c>
      <c r="I19" s="98">
        <v>165369</v>
      </c>
      <c r="J19" s="99">
        <v>1.0900000000000002E-2</v>
      </c>
      <c r="L19" s="98">
        <v>161980</v>
      </c>
      <c r="M19" s="99">
        <v>1.0700000000000001E-2</v>
      </c>
      <c r="O19" s="98">
        <v>162879</v>
      </c>
      <c r="P19" s="99">
        <v>1.0800000000000001E-2</v>
      </c>
    </row>
    <row r="20" spans="1:25" ht="12.65" customHeight="1" x14ac:dyDescent="0.25">
      <c r="A20" s="64" t="s">
        <v>175</v>
      </c>
      <c r="C20" s="100">
        <v>370782</v>
      </c>
      <c r="D20" s="101">
        <v>1.2500000000000001E-2</v>
      </c>
      <c r="F20" s="100">
        <v>373186</v>
      </c>
      <c r="G20" s="101">
        <v>8.3999999999999995E-3</v>
      </c>
      <c r="I20" s="100">
        <v>381682</v>
      </c>
      <c r="J20" s="101">
        <v>7.6E-3</v>
      </c>
      <c r="L20" s="100">
        <v>381065</v>
      </c>
      <c r="M20" s="101">
        <v>7.3000000000000001E-3</v>
      </c>
      <c r="O20" s="100">
        <v>388285</v>
      </c>
      <c r="P20" s="101">
        <v>7.0999999999999995E-3</v>
      </c>
    </row>
    <row r="21" spans="1:25" ht="12.65" customHeight="1" x14ac:dyDescent="0.25">
      <c r="A21" s="90" t="s">
        <v>176</v>
      </c>
      <c r="C21" s="49">
        <v>66841</v>
      </c>
      <c r="F21" s="49">
        <v>67016</v>
      </c>
      <c r="I21" s="49">
        <v>67956</v>
      </c>
      <c r="L21" s="49">
        <v>65696</v>
      </c>
      <c r="O21" s="49">
        <v>64044</v>
      </c>
    </row>
    <row r="22" spans="1:25" ht="12.65" customHeight="1" x14ac:dyDescent="0.25">
      <c r="A22" s="64" t="s">
        <v>177</v>
      </c>
      <c r="C22" s="100">
        <v>437623</v>
      </c>
      <c r="D22" s="109"/>
      <c r="F22" s="100">
        <v>440202</v>
      </c>
      <c r="G22" s="109"/>
      <c r="I22" s="100">
        <v>449638</v>
      </c>
      <c r="J22" s="109"/>
      <c r="L22" s="100">
        <v>446761</v>
      </c>
      <c r="M22" s="109"/>
      <c r="O22" s="100">
        <v>452329</v>
      </c>
      <c r="P22" s="109"/>
    </row>
    <row r="23" spans="1:25" ht="12.65" customHeight="1" x14ac:dyDescent="0.25"/>
    <row r="24" spans="1:25" ht="12.65" customHeight="1" x14ac:dyDescent="0.25">
      <c r="A24" s="51" t="s">
        <v>178</v>
      </c>
    </row>
    <row r="25" spans="1:25" ht="12.65" customHeight="1" x14ac:dyDescent="0.25">
      <c r="A25" s="90" t="s">
        <v>179</v>
      </c>
    </row>
    <row r="26" spans="1:25" ht="12.65" customHeight="1" x14ac:dyDescent="0.25">
      <c r="A26" s="42" t="s">
        <v>180</v>
      </c>
      <c r="C26" s="43">
        <v>219124</v>
      </c>
      <c r="D26" s="91">
        <v>1.6000000000000001E-3</v>
      </c>
      <c r="F26" s="43">
        <v>223243</v>
      </c>
      <c r="G26" s="92">
        <v>-7.000000000000001E-4</v>
      </c>
      <c r="I26" s="43">
        <v>231086</v>
      </c>
      <c r="J26" s="92">
        <v>-8.0000000000000004E-4</v>
      </c>
      <c r="L26" s="43">
        <v>233363</v>
      </c>
      <c r="M26" s="92">
        <v>-8.0000000000000004E-4</v>
      </c>
      <c r="O26" s="43">
        <v>239466</v>
      </c>
      <c r="P26" s="92">
        <v>-8.0000000000000004E-4</v>
      </c>
    </row>
    <row r="27" spans="1:25" ht="22.5" customHeight="1" x14ac:dyDescent="0.25">
      <c r="A27" s="42" t="s">
        <v>181</v>
      </c>
      <c r="C27" s="19">
        <v>12610</v>
      </c>
      <c r="D27" s="102">
        <v>2.4700000000000003E-2</v>
      </c>
      <c r="F27" s="19">
        <v>12864</v>
      </c>
      <c r="G27" s="102">
        <v>3.5999999999999999E-3</v>
      </c>
      <c r="I27" s="19">
        <v>12421</v>
      </c>
      <c r="J27" s="102">
        <v>7.000000000000001E-4</v>
      </c>
      <c r="L27" s="19">
        <v>13415</v>
      </c>
      <c r="M27" s="102">
        <v>8.0000000000000004E-4</v>
      </c>
      <c r="O27" s="19">
        <v>13773</v>
      </c>
      <c r="P27" s="102">
        <v>-1.7000000000000001E-3</v>
      </c>
    </row>
    <row r="28" spans="1:25" ht="12.65" customHeight="1" x14ac:dyDescent="0.25">
      <c r="A28" s="42" t="s">
        <v>132</v>
      </c>
      <c r="C28" s="93">
        <v>3231</v>
      </c>
      <c r="D28" s="92">
        <v>1.2500000000000001E-2</v>
      </c>
      <c r="F28" s="93">
        <v>3372</v>
      </c>
      <c r="G28" s="92">
        <v>5.3E-3</v>
      </c>
      <c r="I28" s="93">
        <v>3019</v>
      </c>
      <c r="J28" s="92">
        <v>2.8000000000000004E-3</v>
      </c>
      <c r="L28" s="93">
        <v>2821</v>
      </c>
      <c r="M28" s="92">
        <v>1.1000000000000001E-3</v>
      </c>
      <c r="O28" s="93">
        <v>2282</v>
      </c>
      <c r="P28" s="92">
        <v>3.8E-3</v>
      </c>
    </row>
    <row r="29" spans="1:25" ht="12.65" customHeight="1" x14ac:dyDescent="0.25">
      <c r="A29" s="42" t="s">
        <v>135</v>
      </c>
      <c r="C29" s="93">
        <v>437</v>
      </c>
      <c r="D29" s="92">
        <v>2.1400000000000002E-2</v>
      </c>
      <c r="F29" s="93">
        <v>458</v>
      </c>
      <c r="G29" s="92">
        <v>2.3599999999999999E-2</v>
      </c>
      <c r="I29" s="93">
        <v>517</v>
      </c>
      <c r="J29" s="92">
        <v>1.8000000000000002E-2</v>
      </c>
      <c r="L29" s="93">
        <v>383</v>
      </c>
      <c r="M29" s="92">
        <v>2.53E-2</v>
      </c>
      <c r="O29" s="93">
        <v>298</v>
      </c>
      <c r="P29" s="92">
        <v>2.2100000000000002E-2</v>
      </c>
    </row>
    <row r="30" spans="1:25" ht="12.65" customHeight="1" x14ac:dyDescent="0.25">
      <c r="A30" s="42" t="s">
        <v>134</v>
      </c>
      <c r="C30" s="93">
        <v>5</v>
      </c>
      <c r="D30" s="92">
        <v>1.61E-2</v>
      </c>
      <c r="F30" s="93">
        <v>4</v>
      </c>
      <c r="G30" s="92">
        <v>8.9999999999999998E-4</v>
      </c>
      <c r="I30" s="93">
        <v>0</v>
      </c>
      <c r="J30" s="92">
        <v>0</v>
      </c>
      <c r="L30" s="93">
        <v>11</v>
      </c>
      <c r="M30" s="92">
        <v>7.000000000000001E-4</v>
      </c>
      <c r="O30" s="93">
        <v>0</v>
      </c>
      <c r="P30" s="92">
        <v>0</v>
      </c>
      <c r="Y30" s="164"/>
    </row>
    <row r="31" spans="1:25" ht="12.65" customHeight="1" x14ac:dyDescent="0.25">
      <c r="A31" s="42" t="s">
        <v>133</v>
      </c>
      <c r="C31" s="93">
        <v>16592</v>
      </c>
      <c r="D31" s="92">
        <v>2.0999999999999999E-3</v>
      </c>
      <c r="F31" s="93">
        <v>16661</v>
      </c>
      <c r="G31" s="92">
        <v>1E-4</v>
      </c>
      <c r="I31" s="93">
        <v>16414</v>
      </c>
      <c r="J31" s="92">
        <v>-1E-4</v>
      </c>
      <c r="L31" s="93">
        <v>16648</v>
      </c>
      <c r="M31" s="92">
        <v>-1E-4</v>
      </c>
      <c r="O31" s="93">
        <v>16811</v>
      </c>
      <c r="P31" s="92">
        <v>-1E-4</v>
      </c>
    </row>
    <row r="32" spans="1:25" ht="12.65" customHeight="1" x14ac:dyDescent="0.25">
      <c r="A32" s="42" t="s">
        <v>138</v>
      </c>
      <c r="C32" s="49">
        <v>26195</v>
      </c>
      <c r="D32" s="94">
        <v>2.2200000000000001E-2</v>
      </c>
      <c r="F32" s="49">
        <v>25588</v>
      </c>
      <c r="G32" s="94">
        <v>1.5300000000000001E-2</v>
      </c>
      <c r="I32" s="49">
        <v>25932</v>
      </c>
      <c r="J32" s="94">
        <v>1.3600000000000001E-2</v>
      </c>
      <c r="L32" s="49">
        <v>25751</v>
      </c>
      <c r="M32" s="94">
        <v>1.3899999999999999E-2</v>
      </c>
      <c r="O32" s="49">
        <v>25275</v>
      </c>
      <c r="P32" s="94">
        <v>1.43E-2</v>
      </c>
    </row>
    <row r="33" spans="1:16" ht="12.65" customHeight="1" x14ac:dyDescent="0.25">
      <c r="A33" s="64" t="s">
        <v>182</v>
      </c>
      <c r="C33" s="100">
        <v>278194</v>
      </c>
      <c r="D33" s="101">
        <v>4.7999999999999996E-3</v>
      </c>
      <c r="F33" s="100">
        <v>282190</v>
      </c>
      <c r="G33" s="101">
        <v>1.1000000000000001E-3</v>
      </c>
      <c r="I33" s="100">
        <v>289389</v>
      </c>
      <c r="J33" s="101">
        <v>7.000000000000001E-4</v>
      </c>
      <c r="L33" s="100">
        <v>292392</v>
      </c>
      <c r="M33" s="101">
        <v>7.000000000000001E-4</v>
      </c>
      <c r="O33" s="100">
        <v>297905</v>
      </c>
      <c r="P33" s="101">
        <v>5.0000000000000001E-4</v>
      </c>
    </row>
    <row r="34" spans="1:16" ht="12.65" customHeight="1" x14ac:dyDescent="0.25">
      <c r="A34" s="90" t="s">
        <v>183</v>
      </c>
      <c r="C34" s="93">
        <v>91893</v>
      </c>
      <c r="F34" s="93">
        <v>90179</v>
      </c>
      <c r="I34" s="93">
        <v>91535</v>
      </c>
      <c r="L34" s="93">
        <v>85581</v>
      </c>
      <c r="O34" s="93">
        <v>85802</v>
      </c>
    </row>
    <row r="35" spans="1:16" ht="12.65" customHeight="1" x14ac:dyDescent="0.25">
      <c r="A35" s="90" t="s">
        <v>184</v>
      </c>
      <c r="C35" s="93">
        <v>26354</v>
      </c>
      <c r="F35" s="93">
        <v>25419</v>
      </c>
      <c r="I35" s="93">
        <v>25481</v>
      </c>
      <c r="L35" s="93">
        <v>24164</v>
      </c>
      <c r="O35" s="93">
        <v>23317</v>
      </c>
    </row>
    <row r="36" spans="1:16" ht="12.65" customHeight="1" x14ac:dyDescent="0.25">
      <c r="A36" s="90" t="s">
        <v>185</v>
      </c>
      <c r="C36" s="93">
        <v>41037</v>
      </c>
      <c r="F36" s="93">
        <v>42201</v>
      </c>
      <c r="I36" s="93">
        <v>42968</v>
      </c>
      <c r="L36" s="93">
        <v>44296</v>
      </c>
      <c r="O36" s="93">
        <v>44934</v>
      </c>
    </row>
    <row r="37" spans="1:16" ht="12.65" customHeight="1" x14ac:dyDescent="0.25">
      <c r="A37" s="90" t="s">
        <v>186</v>
      </c>
      <c r="C37" s="49">
        <v>145</v>
      </c>
      <c r="F37" s="49">
        <v>213</v>
      </c>
      <c r="I37" s="49">
        <v>265</v>
      </c>
      <c r="L37" s="49">
        <v>328</v>
      </c>
      <c r="O37" s="49">
        <v>371</v>
      </c>
    </row>
    <row r="38" spans="1:16" ht="12.65" customHeight="1" x14ac:dyDescent="0.25">
      <c r="A38" s="64" t="s">
        <v>187</v>
      </c>
      <c r="C38" s="100">
        <v>437623</v>
      </c>
      <c r="D38" s="109"/>
      <c r="F38" s="100">
        <v>440202</v>
      </c>
      <c r="G38" s="109"/>
      <c r="I38" s="100">
        <v>449638</v>
      </c>
      <c r="J38" s="109"/>
      <c r="L38" s="100">
        <v>446761</v>
      </c>
      <c r="M38" s="109"/>
      <c r="O38" s="100">
        <v>452329</v>
      </c>
      <c r="P38" s="109"/>
    </row>
    <row r="39" spans="1:16" ht="12.65" customHeight="1" x14ac:dyDescent="0.25">
      <c r="A39" s="51" t="s">
        <v>188</v>
      </c>
      <c r="D39" s="103">
        <v>8.8999999999999999E-3</v>
      </c>
      <c r="G39" s="103">
        <v>7.4999999999999997E-3</v>
      </c>
      <c r="J39" s="103">
        <v>7.0999999999999995E-3</v>
      </c>
      <c r="M39" s="103">
        <v>6.7000000000000002E-3</v>
      </c>
      <c r="P39" s="103">
        <v>6.7000000000000002E-3</v>
      </c>
    </row>
    <row r="40" spans="1:16" ht="12.65" customHeight="1" x14ac:dyDescent="0.25">
      <c r="A40" s="104" t="s">
        <v>189</v>
      </c>
      <c r="D40" s="105">
        <v>8.8999999999999999E-3</v>
      </c>
      <c r="G40" s="105">
        <v>7.6E-3</v>
      </c>
      <c r="J40" s="105">
        <v>7.0999999999999995E-3</v>
      </c>
      <c r="M40" s="105">
        <v>6.8000000000000005E-3</v>
      </c>
      <c r="P40" s="105">
        <v>6.7000000000000002E-3</v>
      </c>
    </row>
    <row r="41" spans="1:16" ht="52.5" customHeight="1" x14ac:dyDescent="0.25">
      <c r="A41" s="264" t="s">
        <v>190</v>
      </c>
      <c r="B41" s="264"/>
      <c r="C41" s="264"/>
      <c r="D41" s="264"/>
      <c r="E41" s="264"/>
      <c r="F41" s="264"/>
      <c r="G41" s="264"/>
      <c r="H41" s="264"/>
      <c r="I41" s="264"/>
      <c r="J41" s="264"/>
      <c r="K41" s="264"/>
      <c r="L41" s="264"/>
      <c r="M41" s="264"/>
      <c r="N41" s="264"/>
      <c r="O41" s="264"/>
      <c r="P41" s="264"/>
    </row>
    <row r="42" spans="1:16" ht="12.65" customHeight="1" x14ac:dyDescent="0.25">
      <c r="A42" s="265" t="s">
        <v>191</v>
      </c>
      <c r="B42" s="266"/>
      <c r="C42" s="266"/>
      <c r="D42" s="266"/>
      <c r="E42" s="266"/>
      <c r="F42" s="266"/>
      <c r="G42" s="266"/>
      <c r="H42" s="266"/>
      <c r="I42" s="266"/>
      <c r="J42" s="266"/>
      <c r="K42" s="266"/>
      <c r="L42" s="266"/>
      <c r="M42" s="266"/>
      <c r="N42" s="266"/>
      <c r="O42" s="266"/>
      <c r="P42" s="266"/>
    </row>
    <row r="43" spans="1:16" ht="12.65" customHeight="1" x14ac:dyDescent="0.25">
      <c r="A43" s="265" t="s">
        <v>192</v>
      </c>
      <c r="B43" s="266"/>
      <c r="C43" s="266"/>
      <c r="D43" s="266"/>
      <c r="E43" s="266"/>
      <c r="F43" s="266"/>
      <c r="G43" s="266"/>
      <c r="H43" s="266"/>
      <c r="I43" s="266"/>
      <c r="J43" s="266"/>
      <c r="K43" s="266"/>
      <c r="L43" s="266"/>
      <c r="M43" s="266"/>
      <c r="N43" s="266"/>
      <c r="O43" s="266"/>
      <c r="P43" s="266"/>
    </row>
  </sheetData>
  <mergeCells count="23">
    <mergeCell ref="F3:G3"/>
    <mergeCell ref="D4:D5"/>
    <mergeCell ref="C4:C5"/>
    <mergeCell ref="H4:H5"/>
    <mergeCell ref="G4:G5"/>
    <mergeCell ref="F4:F5"/>
    <mergeCell ref="E4:E5"/>
    <mergeCell ref="A41:P41"/>
    <mergeCell ref="A42:P42"/>
    <mergeCell ref="A43:P43"/>
    <mergeCell ref="L1:P2"/>
    <mergeCell ref="O3:P3"/>
    <mergeCell ref="P4:P5"/>
    <mergeCell ref="O4:O5"/>
    <mergeCell ref="N4:N5"/>
    <mergeCell ref="M4:M5"/>
    <mergeCell ref="I3:J3"/>
    <mergeCell ref="I4:I5"/>
    <mergeCell ref="J4:J5"/>
    <mergeCell ref="K4:K5"/>
    <mergeCell ref="L4:L5"/>
    <mergeCell ref="L3:M3"/>
    <mergeCell ref="C3:D3"/>
  </mergeCells>
  <pageMargins left="0.75" right="0.75" top="1" bottom="1" header="0.5" footer="0.5"/>
  <pageSetup scale="76" orientation="landscape" r:id="rId1"/>
  <headerFooter>
    <oddFooter>&amp;R7</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Y36"/>
  <sheetViews>
    <sheetView showRuler="0" zoomScaleNormal="100" workbookViewId="0"/>
  </sheetViews>
  <sheetFormatPr defaultColWidth="13.1796875" defaultRowHeight="12.5" x14ac:dyDescent="0.25"/>
  <cols>
    <col min="1" max="1" width="84.26953125" customWidth="1"/>
    <col min="2" max="2" width="0" hidden="1" customWidth="1"/>
    <col min="3" max="3" width="11.81640625" style="164" customWidth="1"/>
    <col min="4" max="4" width="0" hidden="1" customWidth="1"/>
    <col min="5" max="5" width="11.81640625" customWidth="1"/>
    <col min="6" max="6" width="0" hidden="1" customWidth="1"/>
    <col min="7" max="7" width="11.81640625" customWidth="1"/>
    <col min="8" max="8" width="0" hidden="1" customWidth="1"/>
    <col min="9" max="9" width="11.81640625" customWidth="1"/>
    <col min="10" max="10" width="0" hidden="1" customWidth="1"/>
    <col min="11" max="11" width="11.81640625" customWidth="1"/>
  </cols>
  <sheetData>
    <row r="1" spans="1:11" ht="13.4" customHeight="1" x14ac:dyDescent="0.25">
      <c r="A1" s="9" t="s">
        <v>24</v>
      </c>
      <c r="G1" s="240"/>
      <c r="H1" s="241"/>
      <c r="I1" s="241"/>
      <c r="J1" s="241"/>
      <c r="K1" s="241"/>
    </row>
    <row r="2" spans="1:11" ht="35.9" customHeight="1" x14ac:dyDescent="0.25">
      <c r="A2" s="10" t="s">
        <v>193</v>
      </c>
      <c r="G2" s="241"/>
      <c r="H2" s="241"/>
      <c r="I2" s="241"/>
      <c r="J2" s="241"/>
      <c r="K2" s="241"/>
    </row>
    <row r="3" spans="1:11" ht="13.4" customHeight="1" x14ac:dyDescent="0.25">
      <c r="A3" s="11"/>
      <c r="B3" s="36"/>
      <c r="C3" s="170"/>
      <c r="D3" s="36"/>
      <c r="E3" s="36"/>
      <c r="F3" s="36"/>
      <c r="G3" s="36"/>
      <c r="H3" s="36"/>
      <c r="I3" s="36"/>
      <c r="J3" s="36"/>
      <c r="K3" s="36"/>
    </row>
    <row r="4" spans="1:11" ht="13.4" customHeight="1" x14ac:dyDescent="0.25">
      <c r="C4" s="272">
        <v>2022</v>
      </c>
      <c r="D4" s="241"/>
      <c r="E4" s="261"/>
      <c r="G4" s="272">
        <v>2021</v>
      </c>
      <c r="H4" s="241"/>
      <c r="I4" s="241"/>
      <c r="J4" s="241"/>
      <c r="K4" s="241"/>
    </row>
    <row r="5" spans="1:11" ht="13.4" customHeight="1" x14ac:dyDescent="0.25">
      <c r="A5" s="73" t="s">
        <v>154</v>
      </c>
      <c r="C5" s="208" t="s">
        <v>109</v>
      </c>
      <c r="D5" s="87"/>
      <c r="E5" s="88" t="s">
        <v>110</v>
      </c>
      <c r="G5" s="88" t="s">
        <v>111</v>
      </c>
      <c r="H5" s="87"/>
      <c r="I5" s="88" t="s">
        <v>112</v>
      </c>
      <c r="J5" s="87"/>
      <c r="K5" s="88" t="s">
        <v>109</v>
      </c>
    </row>
    <row r="6" spans="1:11" ht="13.4" customHeight="1" x14ac:dyDescent="0.25">
      <c r="A6" s="76" t="s">
        <v>194</v>
      </c>
      <c r="C6" s="209"/>
      <c r="E6" s="87"/>
      <c r="G6" s="87"/>
      <c r="I6" s="87"/>
      <c r="K6" s="87"/>
    </row>
    <row r="7" spans="1:11" ht="13.4" customHeight="1" x14ac:dyDescent="0.25">
      <c r="A7" s="110" t="s">
        <v>195</v>
      </c>
    </row>
    <row r="8" spans="1:11" ht="13.4" customHeight="1" x14ac:dyDescent="0.25">
      <c r="A8" s="82" t="s">
        <v>414</v>
      </c>
      <c r="C8" s="176">
        <v>17067</v>
      </c>
      <c r="E8" s="15">
        <v>17579</v>
      </c>
      <c r="G8" s="15">
        <v>18746</v>
      </c>
      <c r="I8" s="15">
        <v>19844</v>
      </c>
      <c r="K8" s="15">
        <v>21456</v>
      </c>
    </row>
    <row r="9" spans="1:11" ht="13.4" customHeight="1" x14ac:dyDescent="0.25">
      <c r="A9" s="82" t="s">
        <v>415</v>
      </c>
      <c r="C9" s="195">
        <v>21821</v>
      </c>
      <c r="E9" s="19">
        <v>22335</v>
      </c>
      <c r="G9" s="19">
        <v>23485</v>
      </c>
      <c r="I9" s="19">
        <v>24292</v>
      </c>
      <c r="K9" s="19">
        <v>25896</v>
      </c>
    </row>
    <row r="10" spans="1:11" ht="13.4" customHeight="1" x14ac:dyDescent="0.25">
      <c r="A10" s="82" t="s">
        <v>416</v>
      </c>
      <c r="C10" s="195">
        <v>23364</v>
      </c>
      <c r="E10" s="19">
        <v>23835</v>
      </c>
      <c r="G10" s="19">
        <v>24972</v>
      </c>
      <c r="I10" s="19">
        <v>25816</v>
      </c>
      <c r="K10" s="19">
        <v>27464</v>
      </c>
    </row>
    <row r="11" spans="1:11" ht="13.4" customHeight="1" x14ac:dyDescent="0.25">
      <c r="A11" s="82" t="s">
        <v>417</v>
      </c>
      <c r="C11" s="195">
        <v>169669</v>
      </c>
      <c r="E11" s="19">
        <v>173629</v>
      </c>
      <c r="G11" s="19">
        <v>167608</v>
      </c>
      <c r="I11" s="19">
        <v>169216</v>
      </c>
      <c r="K11" s="19">
        <v>169885</v>
      </c>
    </row>
    <row r="12" spans="1:11" ht="7.5" customHeight="1" x14ac:dyDescent="0.25"/>
    <row r="13" spans="1:11" ht="13.4" customHeight="1" x14ac:dyDescent="0.25">
      <c r="A13" s="82" t="s">
        <v>196</v>
      </c>
      <c r="C13" s="205">
        <v>0.10099999999999999</v>
      </c>
      <c r="E13" s="34">
        <v>0.10099999999999999</v>
      </c>
      <c r="G13" s="34">
        <v>0.11199999999999999</v>
      </c>
      <c r="I13" s="34">
        <v>0.11699999999999999</v>
      </c>
      <c r="K13" s="34">
        <v>0.126</v>
      </c>
    </row>
    <row r="14" spans="1:11" ht="13.4" customHeight="1" x14ac:dyDescent="0.25">
      <c r="A14" s="82" t="s">
        <v>68</v>
      </c>
      <c r="C14" s="210">
        <v>0.129</v>
      </c>
      <c r="E14" s="111">
        <v>0.129</v>
      </c>
      <c r="G14" s="111">
        <v>0.14000000000000001</v>
      </c>
      <c r="I14" s="111">
        <v>0.14400000000000002</v>
      </c>
      <c r="K14" s="111">
        <v>0.152</v>
      </c>
    </row>
    <row r="15" spans="1:11" ht="13.4" customHeight="1" x14ac:dyDescent="0.25">
      <c r="A15" s="82" t="s">
        <v>69</v>
      </c>
      <c r="C15" s="210">
        <v>0.13800000000000001</v>
      </c>
      <c r="E15" s="111">
        <v>0.13699999999999998</v>
      </c>
      <c r="G15" s="111">
        <v>0.14899999999999999</v>
      </c>
      <c r="I15" s="111">
        <v>0.153</v>
      </c>
      <c r="K15" s="111">
        <v>0.16200000000000001</v>
      </c>
    </row>
    <row r="16" spans="1:11" ht="10.75" customHeight="1" x14ac:dyDescent="0.25"/>
    <row r="17" spans="1:25" ht="13.4" customHeight="1" x14ac:dyDescent="0.25">
      <c r="A17" s="110" t="s">
        <v>197</v>
      </c>
    </row>
    <row r="18" spans="1:25" ht="13.4" customHeight="1" x14ac:dyDescent="0.25">
      <c r="A18" s="82" t="s">
        <v>414</v>
      </c>
      <c r="C18" s="176">
        <v>17067</v>
      </c>
      <c r="E18" s="15">
        <v>17579</v>
      </c>
      <c r="G18" s="15">
        <v>18746</v>
      </c>
      <c r="I18" s="15">
        <v>19844</v>
      </c>
      <c r="K18" s="15">
        <v>21456</v>
      </c>
    </row>
    <row r="19" spans="1:25" ht="13.4" customHeight="1" x14ac:dyDescent="0.25">
      <c r="A19" s="82" t="s">
        <v>415</v>
      </c>
      <c r="C19" s="195">
        <v>21821</v>
      </c>
      <c r="E19" s="19">
        <v>22335</v>
      </c>
      <c r="G19" s="19">
        <v>23485</v>
      </c>
      <c r="I19" s="19">
        <v>24292</v>
      </c>
      <c r="K19" s="19">
        <v>25896</v>
      </c>
    </row>
    <row r="20" spans="1:25" ht="13.4" customHeight="1" x14ac:dyDescent="0.25">
      <c r="A20" s="82" t="s">
        <v>416</v>
      </c>
      <c r="C20" s="195">
        <v>23110</v>
      </c>
      <c r="E20" s="19">
        <v>23582</v>
      </c>
      <c r="G20" s="19">
        <v>24722</v>
      </c>
      <c r="I20" s="19">
        <v>25534</v>
      </c>
      <c r="K20" s="19">
        <v>27183</v>
      </c>
    </row>
    <row r="21" spans="1:25" ht="13.4" customHeight="1" x14ac:dyDescent="0.25">
      <c r="A21" s="82" t="s">
        <v>417</v>
      </c>
      <c r="C21" s="195">
        <v>169913</v>
      </c>
      <c r="E21" s="19">
        <v>169091</v>
      </c>
      <c r="G21" s="19">
        <v>165067</v>
      </c>
      <c r="I21" s="19">
        <v>167607</v>
      </c>
      <c r="K21" s="19">
        <v>169380</v>
      </c>
    </row>
    <row r="22" spans="1:25" ht="7.5" customHeight="1" x14ac:dyDescent="0.25"/>
    <row r="23" spans="1:25" ht="13.4" customHeight="1" x14ac:dyDescent="0.25">
      <c r="A23" s="82" t="s">
        <v>418</v>
      </c>
      <c r="C23" s="205">
        <v>0.1</v>
      </c>
      <c r="E23" s="34">
        <v>0.10400000000000001</v>
      </c>
      <c r="G23" s="34">
        <v>0.114</v>
      </c>
      <c r="I23" s="34">
        <v>0.11800000000000001</v>
      </c>
      <c r="K23" s="34">
        <v>0.127</v>
      </c>
    </row>
    <row r="24" spans="1:25" ht="13.4" customHeight="1" x14ac:dyDescent="0.25">
      <c r="A24" s="82" t="s">
        <v>420</v>
      </c>
      <c r="C24" s="210">
        <v>0.128</v>
      </c>
      <c r="E24" s="111">
        <v>0.13200000000000001</v>
      </c>
      <c r="G24" s="111">
        <v>0.14199999999999999</v>
      </c>
      <c r="I24" s="111">
        <v>0.14499999999999999</v>
      </c>
      <c r="K24" s="111">
        <v>0.153</v>
      </c>
    </row>
    <row r="25" spans="1:25" ht="13.4" customHeight="1" x14ac:dyDescent="0.25">
      <c r="A25" s="82" t="s">
        <v>419</v>
      </c>
      <c r="C25" s="210">
        <v>0.13600000000000001</v>
      </c>
      <c r="E25" s="111">
        <v>0.13900000000000001</v>
      </c>
      <c r="G25" s="111">
        <v>0.15</v>
      </c>
      <c r="I25" s="111">
        <v>0.152</v>
      </c>
      <c r="K25" s="111">
        <v>0.16</v>
      </c>
    </row>
    <row r="26" spans="1:25" ht="10.75" customHeight="1" x14ac:dyDescent="0.25"/>
    <row r="27" spans="1:25" ht="13.4" customHeight="1" x14ac:dyDescent="0.25">
      <c r="A27" s="24" t="s">
        <v>198</v>
      </c>
    </row>
    <row r="28" spans="1:25" ht="13.4" customHeight="1" x14ac:dyDescent="0.25">
      <c r="A28" s="45" t="s">
        <v>421</v>
      </c>
      <c r="C28" s="203">
        <v>418463</v>
      </c>
      <c r="E28" s="33">
        <v>420778</v>
      </c>
      <c r="G28" s="33">
        <v>430102</v>
      </c>
      <c r="I28" s="33">
        <v>427461</v>
      </c>
      <c r="K28" s="33">
        <v>432954</v>
      </c>
    </row>
    <row r="29" spans="1:25" ht="13.4" customHeight="1" x14ac:dyDescent="0.25">
      <c r="A29" s="45" t="s">
        <v>422</v>
      </c>
      <c r="C29" s="205">
        <v>5.2000000000000005E-2</v>
      </c>
      <c r="E29" s="34">
        <v>5.2999999999999999E-2</v>
      </c>
      <c r="G29" s="34">
        <v>5.5E-2</v>
      </c>
      <c r="I29" s="34">
        <v>5.7000000000000002E-2</v>
      </c>
      <c r="K29" s="34">
        <v>0.06</v>
      </c>
    </row>
    <row r="30" spans="1:25" ht="10.75" customHeight="1" x14ac:dyDescent="0.25">
      <c r="Y30" s="164"/>
    </row>
    <row r="31" spans="1:25" ht="13.4" customHeight="1" x14ac:dyDescent="0.25">
      <c r="A31" s="9" t="s">
        <v>199</v>
      </c>
    </row>
    <row r="32" spans="1:25" ht="13.4" customHeight="1" x14ac:dyDescent="0.25">
      <c r="A32" s="82" t="s">
        <v>423</v>
      </c>
      <c r="C32" s="176">
        <v>352259</v>
      </c>
      <c r="E32" s="15">
        <v>361464</v>
      </c>
      <c r="G32" s="15">
        <v>354033</v>
      </c>
      <c r="I32" s="15">
        <v>347856</v>
      </c>
      <c r="K32" s="15">
        <v>346455</v>
      </c>
    </row>
    <row r="33" spans="1:11" ht="13.4" customHeight="1" x14ac:dyDescent="0.25">
      <c r="A33" s="82" t="s">
        <v>424</v>
      </c>
      <c r="C33" s="205">
        <v>6.2000000000000006E-2</v>
      </c>
      <c r="E33" s="34">
        <v>6.2000000000000006E-2</v>
      </c>
      <c r="G33" s="34">
        <v>6.6000000000000003E-2</v>
      </c>
      <c r="I33" s="34">
        <v>7.0000000000000007E-2</v>
      </c>
      <c r="K33" s="34">
        <v>7.4999999999999997E-2</v>
      </c>
    </row>
    <row r="34" spans="1:11" ht="10.75" customHeight="1" x14ac:dyDescent="0.25"/>
    <row r="35" spans="1:11" ht="13.4" customHeight="1" x14ac:dyDescent="0.25">
      <c r="A35" s="112" t="s">
        <v>200</v>
      </c>
      <c r="C35" s="211">
        <v>1.1100000000000001</v>
      </c>
      <c r="E35" s="113">
        <v>1.0900000000000001</v>
      </c>
      <c r="G35" s="113">
        <v>1.0900000000000001</v>
      </c>
      <c r="I35" s="113">
        <v>1.1100000000000001</v>
      </c>
      <c r="K35" s="113">
        <v>1.1000000000000001</v>
      </c>
    </row>
    <row r="36" spans="1:11" ht="32.5" customHeight="1" x14ac:dyDescent="0.25">
      <c r="A36" s="263" t="s">
        <v>201</v>
      </c>
      <c r="B36" s="263"/>
      <c r="C36" s="263"/>
      <c r="D36" s="263"/>
      <c r="E36" s="263"/>
      <c r="F36" s="263"/>
      <c r="G36" s="263"/>
      <c r="H36" s="263"/>
      <c r="I36" s="263"/>
      <c r="J36" s="263"/>
      <c r="K36" s="263"/>
    </row>
  </sheetData>
  <mergeCells count="4">
    <mergeCell ref="C4:E4"/>
    <mergeCell ref="G1:K2"/>
    <mergeCell ref="G4:K4"/>
    <mergeCell ref="A36:K36"/>
  </mergeCells>
  <pageMargins left="0.75" right="0.75" top="1" bottom="1" header="0.5" footer="0.5"/>
  <pageSetup scale="82" orientation="landscape" r:id="rId1"/>
  <headerFooter>
    <oddFooter>&amp;R8</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Y36"/>
  <sheetViews>
    <sheetView showRuler="0" zoomScaleNormal="100" workbookViewId="0"/>
  </sheetViews>
  <sheetFormatPr defaultColWidth="13.1796875" defaultRowHeight="12.5" x14ac:dyDescent="0.25"/>
  <cols>
    <col min="1" max="1" width="52.54296875" customWidth="1"/>
    <col min="2" max="2" width="0" hidden="1" customWidth="1"/>
    <col min="3" max="3" width="8.54296875" customWidth="1"/>
    <col min="4" max="4" width="0" hidden="1" customWidth="1"/>
    <col min="5" max="5" width="8.54296875" customWidth="1"/>
    <col min="6" max="6" width="0" hidden="1" customWidth="1"/>
    <col min="7" max="7" width="8.54296875" customWidth="1"/>
    <col min="8" max="8" width="0" hidden="1" customWidth="1"/>
    <col min="9" max="9" width="8.54296875" customWidth="1"/>
    <col min="10" max="10" width="0" hidden="1" customWidth="1"/>
    <col min="11" max="11" width="8.54296875" customWidth="1"/>
    <col min="12" max="12" width="0" hidden="1" customWidth="1"/>
    <col min="13" max="13" width="7.54296875" customWidth="1"/>
    <col min="14" max="14" width="0" hidden="1" customWidth="1"/>
    <col min="15" max="15" width="7.54296875" customWidth="1"/>
    <col min="16" max="16" width="0" hidden="1" customWidth="1"/>
    <col min="17" max="17" width="8.54296875" customWidth="1"/>
    <col min="18" max="18" width="0" hidden="1" customWidth="1"/>
    <col min="19" max="19" width="8.54296875" customWidth="1"/>
    <col min="20" max="20" width="0" hidden="1" customWidth="1"/>
    <col min="21" max="21" width="7.81640625" customWidth="1"/>
  </cols>
  <sheetData>
    <row r="1" spans="1:21" ht="13.4" customHeight="1" x14ac:dyDescent="0.25">
      <c r="A1" s="9" t="s">
        <v>24</v>
      </c>
      <c r="I1" s="240"/>
      <c r="J1" s="241"/>
      <c r="K1" s="241"/>
      <c r="L1" s="241"/>
      <c r="M1" s="241"/>
      <c r="N1" s="241"/>
      <c r="O1" s="241"/>
      <c r="P1" s="241"/>
      <c r="Q1" s="241"/>
      <c r="R1" s="241"/>
      <c r="S1" s="241"/>
      <c r="T1" s="241"/>
      <c r="U1" s="241"/>
    </row>
    <row r="2" spans="1:21" ht="35.9" customHeight="1" x14ac:dyDescent="0.25">
      <c r="A2" s="10" t="s">
        <v>202</v>
      </c>
      <c r="I2" s="241"/>
      <c r="J2" s="241"/>
      <c r="K2" s="241"/>
      <c r="L2" s="241"/>
      <c r="M2" s="241"/>
      <c r="N2" s="241"/>
      <c r="O2" s="241"/>
      <c r="P2" s="241"/>
      <c r="Q2" s="241"/>
      <c r="R2" s="241"/>
      <c r="S2" s="241"/>
      <c r="T2" s="241"/>
      <c r="U2" s="241"/>
    </row>
    <row r="3" spans="1:21" ht="13.4" customHeight="1" x14ac:dyDescent="0.3">
      <c r="A3" s="11"/>
      <c r="B3" s="87"/>
      <c r="C3" s="87"/>
      <c r="D3" s="87"/>
      <c r="E3" s="87"/>
      <c r="F3" s="36"/>
      <c r="G3" s="36"/>
      <c r="H3" s="36"/>
      <c r="I3" s="36"/>
      <c r="J3" s="36"/>
      <c r="K3" s="36"/>
      <c r="L3" s="36"/>
      <c r="M3" s="262"/>
      <c r="N3" s="262"/>
      <c r="O3" s="262"/>
      <c r="P3" s="8"/>
      <c r="Q3" s="8"/>
      <c r="R3" s="8"/>
      <c r="S3" s="8"/>
      <c r="T3" s="8"/>
      <c r="U3" s="8"/>
    </row>
    <row r="4" spans="1:21" ht="13.4" customHeight="1" x14ac:dyDescent="0.25">
      <c r="M4" s="261" t="s">
        <v>27</v>
      </c>
      <c r="N4" s="254"/>
      <c r="O4" s="254"/>
      <c r="U4" s="116" t="s">
        <v>28</v>
      </c>
    </row>
    <row r="5" spans="1:21" ht="13.4" customHeight="1" x14ac:dyDescent="0.25">
      <c r="A5" s="73" t="s">
        <v>154</v>
      </c>
      <c r="C5" s="74" t="s">
        <v>29</v>
      </c>
      <c r="E5" s="74" t="s">
        <v>30</v>
      </c>
      <c r="G5" s="74" t="s">
        <v>31</v>
      </c>
      <c r="I5" s="74" t="s">
        <v>32</v>
      </c>
      <c r="K5" s="74" t="s">
        <v>33</v>
      </c>
      <c r="M5" s="75" t="s">
        <v>30</v>
      </c>
      <c r="N5" s="36"/>
      <c r="O5" s="75" t="s">
        <v>33</v>
      </c>
      <c r="Q5" s="74" t="s">
        <v>34</v>
      </c>
      <c r="S5" s="74" t="s">
        <v>35</v>
      </c>
      <c r="U5" s="74" t="s">
        <v>35</v>
      </c>
    </row>
    <row r="6" spans="1:21" ht="13.4" customHeight="1" x14ac:dyDescent="0.25">
      <c r="A6" s="115" t="s">
        <v>203</v>
      </c>
      <c r="C6" s="119"/>
      <c r="E6" s="119"/>
      <c r="G6" s="119"/>
      <c r="I6" s="119"/>
      <c r="K6" s="119"/>
      <c r="M6" s="119"/>
      <c r="O6" s="119"/>
      <c r="Q6" s="119"/>
      <c r="S6" s="119"/>
      <c r="U6" s="119"/>
    </row>
    <row r="7" spans="1:21" ht="13.4" customHeight="1" x14ac:dyDescent="0.25">
      <c r="A7" s="82" t="s">
        <v>204</v>
      </c>
    </row>
    <row r="8" spans="1:21" ht="13.4" customHeight="1" x14ac:dyDescent="0.25">
      <c r="A8" s="82" t="s">
        <v>389</v>
      </c>
      <c r="C8" s="15">
        <v>995</v>
      </c>
      <c r="E8" s="15">
        <v>999</v>
      </c>
      <c r="G8" s="15">
        <v>984</v>
      </c>
      <c r="I8" s="15">
        <v>979</v>
      </c>
      <c r="K8" s="15">
        <v>960</v>
      </c>
      <c r="M8" s="163">
        <v>0</v>
      </c>
      <c r="O8" s="29">
        <f t="shared" ref="O8:O13" si="0">(C8-K8)/K8</f>
        <v>3.6458333333333336E-2</v>
      </c>
      <c r="Q8" s="15">
        <v>1994</v>
      </c>
      <c r="S8" s="15">
        <v>1913</v>
      </c>
      <c r="U8" s="29">
        <f t="shared" ref="U8:U13" si="1">(Q8-S8)/S8</f>
        <v>4.2341871406168324E-2</v>
      </c>
    </row>
    <row r="9" spans="1:21" ht="13.4" customHeight="1" x14ac:dyDescent="0.25">
      <c r="A9" s="82" t="s">
        <v>390</v>
      </c>
      <c r="C9" s="79">
        <v>309</v>
      </c>
      <c r="E9" s="79">
        <v>141</v>
      </c>
      <c r="G9" s="79">
        <v>253</v>
      </c>
      <c r="I9" s="79">
        <v>281</v>
      </c>
      <c r="K9" s="79">
        <v>281</v>
      </c>
      <c r="M9" s="30">
        <f t="shared" ref="M9:M13" si="2">(C9-E9)/E9</f>
        <v>1.1914893617021276</v>
      </c>
      <c r="O9" s="30">
        <f t="shared" si="0"/>
        <v>9.9644128113879002E-2</v>
      </c>
      <c r="Q9" s="79">
        <v>450</v>
      </c>
      <c r="S9" s="79">
        <v>527</v>
      </c>
      <c r="U9" s="30">
        <f t="shared" si="1"/>
        <v>-0.14611005692599621</v>
      </c>
    </row>
    <row r="10" spans="1:21" ht="13.4" customHeight="1" x14ac:dyDescent="0.25">
      <c r="A10" s="81" t="s">
        <v>207</v>
      </c>
      <c r="C10" s="25">
        <v>1304</v>
      </c>
      <c r="E10" s="25">
        <v>1140</v>
      </c>
      <c r="G10" s="25">
        <v>1237</v>
      </c>
      <c r="I10" s="25">
        <v>1260</v>
      </c>
      <c r="K10" s="25">
        <v>1241</v>
      </c>
      <c r="M10" s="28">
        <f t="shared" si="2"/>
        <v>0.14385964912280702</v>
      </c>
      <c r="O10" s="28">
        <f t="shared" si="0"/>
        <v>5.0765511684125707E-2</v>
      </c>
      <c r="Q10" s="25">
        <v>2444</v>
      </c>
      <c r="S10" s="25">
        <v>2440</v>
      </c>
      <c r="U10" s="163">
        <v>0</v>
      </c>
    </row>
    <row r="11" spans="1:21" ht="13.4" customHeight="1" x14ac:dyDescent="0.25">
      <c r="A11" s="82" t="s">
        <v>80</v>
      </c>
      <c r="C11" s="19">
        <v>155</v>
      </c>
      <c r="E11" s="19">
        <v>148</v>
      </c>
      <c r="G11" s="19">
        <v>148</v>
      </c>
      <c r="I11" s="19">
        <v>125</v>
      </c>
      <c r="K11" s="19">
        <v>129</v>
      </c>
      <c r="M11" s="30">
        <f t="shared" si="2"/>
        <v>4.72972972972973E-2</v>
      </c>
      <c r="O11" s="30">
        <f t="shared" si="0"/>
        <v>0.20155038759689922</v>
      </c>
      <c r="Q11" s="19">
        <v>303</v>
      </c>
      <c r="S11" s="19">
        <v>301</v>
      </c>
      <c r="U11" s="30">
        <f t="shared" si="1"/>
        <v>6.6445182724252493E-3</v>
      </c>
    </row>
    <row r="12" spans="1:21" ht="13.4" customHeight="1" x14ac:dyDescent="0.25">
      <c r="A12" s="82" t="s">
        <v>208</v>
      </c>
      <c r="C12" s="79">
        <v>54</v>
      </c>
      <c r="E12" s="79">
        <v>41</v>
      </c>
      <c r="G12" s="79">
        <v>28</v>
      </c>
      <c r="I12" s="79">
        <v>30</v>
      </c>
      <c r="K12" s="79">
        <v>25</v>
      </c>
      <c r="M12" s="30">
        <f t="shared" si="2"/>
        <v>0.31707317073170732</v>
      </c>
      <c r="O12" s="30">
        <f t="shared" si="0"/>
        <v>1.1599999999999999</v>
      </c>
      <c r="Q12" s="79">
        <v>95</v>
      </c>
      <c r="S12" s="79">
        <v>55</v>
      </c>
      <c r="U12" s="30">
        <f t="shared" si="1"/>
        <v>0.72727272727272729</v>
      </c>
    </row>
    <row r="13" spans="1:21" ht="13.4" customHeight="1" x14ac:dyDescent="0.25">
      <c r="A13" s="81" t="s">
        <v>83</v>
      </c>
      <c r="C13" s="25">
        <v>1513</v>
      </c>
      <c r="E13" s="25">
        <v>1329</v>
      </c>
      <c r="G13" s="25">
        <v>1413</v>
      </c>
      <c r="I13" s="25">
        <v>1415</v>
      </c>
      <c r="K13" s="25">
        <v>1395</v>
      </c>
      <c r="M13" s="28">
        <f t="shared" si="2"/>
        <v>0.13844996237772761</v>
      </c>
      <c r="O13" s="28">
        <f t="shared" si="0"/>
        <v>8.4587813620071686E-2</v>
      </c>
      <c r="Q13" s="25">
        <v>2842</v>
      </c>
      <c r="S13" s="25">
        <v>2796</v>
      </c>
      <c r="U13" s="28">
        <f t="shared" si="1"/>
        <v>1.6452074391988557E-2</v>
      </c>
    </row>
    <row r="14" spans="1:21" ht="13.4" customHeight="1" x14ac:dyDescent="0.25">
      <c r="A14" s="82" t="s">
        <v>84</v>
      </c>
      <c r="C14" s="79">
        <v>36</v>
      </c>
      <c r="E14" s="79">
        <v>74</v>
      </c>
      <c r="G14" s="79">
        <v>53</v>
      </c>
      <c r="I14" s="79">
        <v>73</v>
      </c>
      <c r="K14" s="79">
        <v>38</v>
      </c>
      <c r="M14" s="116" t="s">
        <v>38</v>
      </c>
      <c r="O14" s="116" t="s">
        <v>38</v>
      </c>
      <c r="Q14" s="79">
        <v>110</v>
      </c>
      <c r="S14" s="79">
        <v>68</v>
      </c>
      <c r="U14" s="80" t="s">
        <v>38</v>
      </c>
    </row>
    <row r="15" spans="1:21" ht="13.4" customHeight="1" x14ac:dyDescent="0.25">
      <c r="A15" s="81" t="s">
        <v>85</v>
      </c>
      <c r="C15" s="25">
        <v>1549</v>
      </c>
      <c r="E15" s="25">
        <v>1403</v>
      </c>
      <c r="G15" s="25">
        <v>1466</v>
      </c>
      <c r="I15" s="25">
        <v>1488</v>
      </c>
      <c r="K15" s="25">
        <v>1433</v>
      </c>
      <c r="M15" s="28">
        <f>(C15-E15)/E15</f>
        <v>0.10406272273699216</v>
      </c>
      <c r="O15" s="28">
        <f>(C15-K15)/K15</f>
        <v>8.0949057920446613E-2</v>
      </c>
      <c r="Q15" s="25">
        <v>2952</v>
      </c>
      <c r="S15" s="25">
        <v>2864</v>
      </c>
      <c r="U15" s="28">
        <f>(Q15-S15)/S15</f>
        <v>3.0726256983240222E-2</v>
      </c>
    </row>
    <row r="16" spans="1:21" ht="13.4" customHeight="1" x14ac:dyDescent="0.25">
      <c r="A16" s="82" t="s">
        <v>40</v>
      </c>
      <c r="C16" s="79">
        <v>457</v>
      </c>
      <c r="E16" s="79">
        <v>377</v>
      </c>
      <c r="G16" s="79">
        <v>367</v>
      </c>
      <c r="I16" s="79">
        <v>349</v>
      </c>
      <c r="K16" s="79">
        <v>354</v>
      </c>
      <c r="M16" s="30">
        <f>(C16-E16)/E16</f>
        <v>0.21220159151193635</v>
      </c>
      <c r="O16" s="30">
        <f>(C16-K16)/K16</f>
        <v>0.29096045197740111</v>
      </c>
      <c r="Q16" s="79">
        <v>834</v>
      </c>
      <c r="S16" s="79">
        <v>710</v>
      </c>
      <c r="U16" s="30">
        <f>(Q16-S16)/S16</f>
        <v>0.17464788732394365</v>
      </c>
    </row>
    <row r="17" spans="1:25" ht="13.4" customHeight="1" x14ac:dyDescent="0.25">
      <c r="A17" s="81" t="s">
        <v>41</v>
      </c>
      <c r="C17" s="25">
        <v>2006</v>
      </c>
      <c r="E17" s="25">
        <v>1780</v>
      </c>
      <c r="G17" s="25">
        <v>1833</v>
      </c>
      <c r="I17" s="25">
        <v>1837</v>
      </c>
      <c r="K17" s="25">
        <v>1787</v>
      </c>
      <c r="M17" s="28">
        <f>(C17-E17)/E17</f>
        <v>0.12696629213483146</v>
      </c>
      <c r="O17" s="28">
        <f>(C17-K17)/K17</f>
        <v>0.1225517627308338</v>
      </c>
      <c r="Q17" s="25">
        <v>3786</v>
      </c>
      <c r="S17" s="25">
        <v>3574</v>
      </c>
      <c r="U17" s="28">
        <f>(Q17-S17)/S17</f>
        <v>5.9317291550083938E-2</v>
      </c>
    </row>
    <row r="18" spans="1:25" ht="13.4" customHeight="1" x14ac:dyDescent="0.25">
      <c r="A18" s="32" t="s">
        <v>42</v>
      </c>
      <c r="C18" s="19">
        <v>13</v>
      </c>
      <c r="E18" s="19">
        <v>-10</v>
      </c>
      <c r="G18" s="19">
        <v>-7</v>
      </c>
      <c r="I18" s="19">
        <v>-19</v>
      </c>
      <c r="K18" s="19">
        <v>-58</v>
      </c>
      <c r="M18" s="116" t="s">
        <v>38</v>
      </c>
      <c r="O18" s="116" t="s">
        <v>38</v>
      </c>
      <c r="Q18" s="19">
        <v>3</v>
      </c>
      <c r="S18" s="19">
        <v>-108</v>
      </c>
      <c r="U18" s="80" t="s">
        <v>38</v>
      </c>
    </row>
    <row r="19" spans="1:25" ht="13.4" customHeight="1" x14ac:dyDescent="0.25">
      <c r="A19" s="32" t="s">
        <v>209</v>
      </c>
      <c r="C19" s="19">
        <v>1647</v>
      </c>
      <c r="E19" s="19">
        <v>1502</v>
      </c>
      <c r="G19" s="19">
        <v>1481</v>
      </c>
      <c r="I19" s="19">
        <v>1535</v>
      </c>
      <c r="K19" s="19">
        <v>1393</v>
      </c>
      <c r="M19" s="30">
        <f>(C19-E19)/E19</f>
        <v>9.6537949400798934E-2</v>
      </c>
      <c r="O19" s="30">
        <f>(C19-K19)/K19</f>
        <v>0.18234027279253409</v>
      </c>
      <c r="Q19" s="19">
        <v>3149</v>
      </c>
      <c r="S19" s="19">
        <v>2804</v>
      </c>
      <c r="U19" s="30">
        <f>(Q19-S19)/S19</f>
        <v>0.12303851640513552</v>
      </c>
    </row>
    <row r="20" spans="1:25" ht="13.4" customHeight="1" x14ac:dyDescent="0.25">
      <c r="A20" s="32" t="s">
        <v>95</v>
      </c>
      <c r="C20" s="79">
        <v>9</v>
      </c>
      <c r="E20" s="79">
        <v>8</v>
      </c>
      <c r="G20" s="79">
        <v>9</v>
      </c>
      <c r="I20" s="79">
        <v>8</v>
      </c>
      <c r="K20" s="79">
        <v>7</v>
      </c>
      <c r="M20" s="30">
        <f>(C20-E20)/E20</f>
        <v>0.125</v>
      </c>
      <c r="O20" s="30">
        <f>(C20-K20)/K20</f>
        <v>0.2857142857142857</v>
      </c>
      <c r="Q20" s="79">
        <v>17</v>
      </c>
      <c r="S20" s="79">
        <v>15</v>
      </c>
      <c r="U20" s="30">
        <f>(Q20-S20)/S20</f>
        <v>0.13333333333333333</v>
      </c>
    </row>
    <row r="21" spans="1:25" ht="13.4" customHeight="1" x14ac:dyDescent="0.25">
      <c r="A21" s="81" t="s">
        <v>97</v>
      </c>
      <c r="C21" s="83">
        <v>1656</v>
      </c>
      <c r="E21" s="83">
        <v>1510</v>
      </c>
      <c r="G21" s="83">
        <v>1490</v>
      </c>
      <c r="I21" s="83">
        <v>1543</v>
      </c>
      <c r="K21" s="83">
        <v>1400</v>
      </c>
      <c r="M21" s="28">
        <f>(C21-E21)/E21</f>
        <v>9.6688741721854307E-2</v>
      </c>
      <c r="O21" s="28">
        <f>(C21-K21)/K21</f>
        <v>0.18285714285714286</v>
      </c>
      <c r="Q21" s="83">
        <v>3166</v>
      </c>
      <c r="S21" s="83">
        <v>2819</v>
      </c>
      <c r="U21" s="28">
        <f>(Q21-S21)/S21</f>
        <v>0.12309329549485633</v>
      </c>
    </row>
    <row r="22" spans="1:25" ht="13.4" customHeight="1" x14ac:dyDescent="0.25">
      <c r="A22" s="81" t="s">
        <v>44</v>
      </c>
      <c r="C22" s="26">
        <v>337</v>
      </c>
      <c r="E22" s="26">
        <v>280</v>
      </c>
      <c r="G22" s="26">
        <v>350</v>
      </c>
      <c r="I22" s="26">
        <v>313</v>
      </c>
      <c r="K22" s="26">
        <v>445</v>
      </c>
      <c r="M22" s="27">
        <f>(C22-E22)/E22</f>
        <v>0.20357142857142857</v>
      </c>
      <c r="O22" s="28">
        <f>(C22-K22)/K22</f>
        <v>-0.24269662921348314</v>
      </c>
      <c r="Q22" s="26">
        <v>617</v>
      </c>
      <c r="S22" s="26">
        <v>863</v>
      </c>
      <c r="U22" s="28">
        <f>(Q22-S22)/S22</f>
        <v>-0.2850521436848204</v>
      </c>
    </row>
    <row r="23" spans="1:25" ht="13.4" customHeight="1" x14ac:dyDescent="0.25"/>
    <row r="24" spans="1:25" ht="13.4" customHeight="1" x14ac:dyDescent="0.25"/>
    <row r="25" spans="1:25" ht="13.4" customHeight="1" x14ac:dyDescent="0.25">
      <c r="A25" s="9" t="s">
        <v>210</v>
      </c>
    </row>
    <row r="26" spans="1:25" ht="13.4" customHeight="1" x14ac:dyDescent="0.25">
      <c r="A26" s="82" t="s">
        <v>205</v>
      </c>
      <c r="C26" s="15">
        <v>1534</v>
      </c>
      <c r="E26" s="15">
        <v>1512</v>
      </c>
      <c r="G26" s="15">
        <v>1456</v>
      </c>
      <c r="I26" s="15">
        <v>1437</v>
      </c>
      <c r="K26" s="15">
        <v>1382</v>
      </c>
      <c r="M26" s="29">
        <f>(C26-E26)/E26</f>
        <v>1.4550264550264549E-2</v>
      </c>
      <c r="O26" s="29">
        <f>(C26-K26)/K26</f>
        <v>0.10998552821997105</v>
      </c>
      <c r="Q26" s="15">
        <v>3046</v>
      </c>
      <c r="S26" s="15">
        <v>2806</v>
      </c>
      <c r="U26" s="29">
        <f>(Q26-S26)/S26</f>
        <v>8.5531004989308629E-2</v>
      </c>
    </row>
    <row r="27" spans="1:25" ht="13.4" customHeight="1" x14ac:dyDescent="0.25">
      <c r="A27" s="82" t="s">
        <v>206</v>
      </c>
      <c r="C27" s="79">
        <v>472</v>
      </c>
      <c r="E27" s="79">
        <v>268</v>
      </c>
      <c r="G27" s="79">
        <v>377</v>
      </c>
      <c r="I27" s="79">
        <v>400</v>
      </c>
      <c r="K27" s="79">
        <v>405</v>
      </c>
      <c r="M27" s="30">
        <f>(C27-E27)/E27</f>
        <v>0.76119402985074625</v>
      </c>
      <c r="O27" s="30">
        <f>(C27-K27)/K27</f>
        <v>0.16543209876543211</v>
      </c>
      <c r="Q27" s="79">
        <v>740</v>
      </c>
      <c r="S27" s="79">
        <v>768</v>
      </c>
      <c r="U27" s="30">
        <f>(Q27-S27)/S27</f>
        <v>-3.6458333333333336E-2</v>
      </c>
    </row>
    <row r="28" spans="1:25" ht="13.4" customHeight="1" x14ac:dyDescent="0.25">
      <c r="A28" s="81" t="s">
        <v>211</v>
      </c>
      <c r="C28" s="26">
        <v>2006</v>
      </c>
      <c r="E28" s="26">
        <v>1780</v>
      </c>
      <c r="G28" s="26">
        <v>1833</v>
      </c>
      <c r="I28" s="26">
        <v>1837</v>
      </c>
      <c r="K28" s="26">
        <v>1787</v>
      </c>
      <c r="M28" s="27">
        <f>(C28-E28)/E28</f>
        <v>0.12696629213483146</v>
      </c>
      <c r="O28" s="27">
        <f>(C28-K28)/K28</f>
        <v>0.1225517627308338</v>
      </c>
      <c r="Q28" s="26">
        <v>3786</v>
      </c>
      <c r="S28" s="26">
        <v>3574</v>
      </c>
      <c r="U28" s="27">
        <f>(Q28-S28)/S28</f>
        <v>5.9317291550083938E-2</v>
      </c>
    </row>
    <row r="29" spans="1:25" ht="13.4" customHeight="1" x14ac:dyDescent="0.25"/>
    <row r="30" spans="1:25" ht="13.4" customHeight="1" x14ac:dyDescent="0.25">
      <c r="A30" s="9" t="s">
        <v>212</v>
      </c>
      <c r="Y30" s="164"/>
    </row>
    <row r="31" spans="1:25" ht="13.4" customHeight="1" x14ac:dyDescent="0.25">
      <c r="A31" s="32" t="s">
        <v>51</v>
      </c>
      <c r="C31" s="29">
        <v>0.17</v>
      </c>
      <c r="E31" s="29">
        <v>0.16</v>
      </c>
      <c r="G31" s="29">
        <v>0.19</v>
      </c>
      <c r="I31" s="29">
        <v>0.17</v>
      </c>
      <c r="K31" s="29">
        <v>0.25</v>
      </c>
      <c r="Q31" s="29">
        <v>0.16</v>
      </c>
      <c r="S31" s="29">
        <v>0.24</v>
      </c>
    </row>
    <row r="32" spans="1:25" ht="13.4" customHeight="1" x14ac:dyDescent="0.25"/>
    <row r="33" spans="1:21" ht="13.4" customHeight="1" x14ac:dyDescent="0.25">
      <c r="A33" s="117" t="s">
        <v>213</v>
      </c>
      <c r="C33" s="118">
        <v>45</v>
      </c>
      <c r="E33" s="118">
        <v>39</v>
      </c>
      <c r="G33" s="118">
        <v>45</v>
      </c>
      <c r="I33" s="118">
        <v>45</v>
      </c>
      <c r="K33" s="118">
        <v>42</v>
      </c>
      <c r="M33" s="113">
        <f>(C33-E33)/E33</f>
        <v>0.15384615384615385</v>
      </c>
      <c r="O33" s="113">
        <f>(C33-K33)/K33</f>
        <v>7.1428571428571425E-2</v>
      </c>
      <c r="Q33" s="118">
        <v>84</v>
      </c>
      <c r="R33" s="71"/>
      <c r="S33" s="118">
        <v>83</v>
      </c>
      <c r="U33" s="113">
        <f>(Q33-S33)/S33</f>
        <v>1.2048192771084338E-2</v>
      </c>
    </row>
    <row r="34" spans="1:21" ht="13.4" customHeight="1" x14ac:dyDescent="0.25">
      <c r="A34" s="263" t="s">
        <v>214</v>
      </c>
      <c r="B34" s="263"/>
      <c r="C34" s="263"/>
      <c r="D34" s="263"/>
      <c r="E34" s="263"/>
      <c r="F34" s="263"/>
      <c r="G34" s="263"/>
      <c r="H34" s="263"/>
      <c r="I34" s="263"/>
      <c r="J34" s="263"/>
      <c r="K34" s="263"/>
      <c r="L34" s="263"/>
      <c r="M34" s="263"/>
      <c r="N34" s="263"/>
      <c r="O34" s="263"/>
      <c r="P34" s="263"/>
      <c r="Q34" s="263"/>
      <c r="R34" s="263"/>
      <c r="S34" s="263"/>
      <c r="T34" s="263"/>
      <c r="U34" s="263"/>
    </row>
    <row r="35" spans="1:21" ht="13.4" customHeight="1" x14ac:dyDescent="0.25">
      <c r="A35" s="273" t="s">
        <v>215</v>
      </c>
      <c r="B35" s="260"/>
      <c r="C35" s="260"/>
      <c r="D35" s="260"/>
      <c r="E35" s="260"/>
      <c r="F35" s="260"/>
      <c r="G35" s="260"/>
      <c r="H35" s="260"/>
      <c r="I35" s="260"/>
      <c r="J35" s="260"/>
      <c r="K35" s="260"/>
      <c r="L35" s="260"/>
      <c r="M35" s="260"/>
      <c r="N35" s="260"/>
      <c r="O35" s="260"/>
      <c r="P35" s="260"/>
      <c r="Q35" s="260"/>
      <c r="R35" s="260"/>
      <c r="S35" s="260"/>
      <c r="T35" s="260"/>
      <c r="U35" s="260"/>
    </row>
    <row r="36" spans="1:21" ht="13.4" customHeight="1" x14ac:dyDescent="0.25">
      <c r="A36" s="273" t="s">
        <v>74</v>
      </c>
      <c r="B36" s="260"/>
      <c r="C36" s="260"/>
      <c r="D36" s="260"/>
      <c r="E36" s="260"/>
      <c r="F36" s="260"/>
      <c r="G36" s="260"/>
      <c r="H36" s="260"/>
      <c r="I36" s="260"/>
      <c r="J36" s="260"/>
      <c r="K36" s="260"/>
      <c r="L36" s="260"/>
      <c r="M36" s="260"/>
      <c r="N36" s="260"/>
      <c r="O36" s="260"/>
      <c r="P36" s="260"/>
      <c r="Q36" s="260"/>
      <c r="R36" s="260"/>
      <c r="S36" s="260"/>
      <c r="T36" s="260"/>
      <c r="U36" s="260"/>
    </row>
  </sheetData>
  <mergeCells count="6">
    <mergeCell ref="A36:U36"/>
    <mergeCell ref="I1:U2"/>
    <mergeCell ref="M4:O4"/>
    <mergeCell ref="M3:O3"/>
    <mergeCell ref="A35:U35"/>
    <mergeCell ref="A34:U34"/>
  </mergeCells>
  <pageMargins left="0.75" right="0.75" top="1" bottom="1" header="0.5" footer="0.5"/>
  <pageSetup scale="82" orientation="landscape" r:id="rId1"/>
  <headerFooter>
    <oddFooter>&amp;R9</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Cover</vt:lpstr>
      <vt:lpstr>Table of Contents</vt:lpstr>
      <vt:lpstr>Consolidated financial highligh</vt:lpstr>
      <vt:lpstr>Consolidated income statement</vt:lpstr>
      <vt:lpstr>Consolidated balance sheet</vt:lpstr>
      <vt:lpstr>Fee and other revenue</vt:lpstr>
      <vt:lpstr>Average balances and interest r</vt:lpstr>
      <vt:lpstr>Capital and liquidity</vt:lpstr>
      <vt:lpstr>Securities Services business se</vt:lpstr>
      <vt:lpstr>Securities Services business(1)</vt:lpstr>
      <vt:lpstr>Market and Wealth Services busi</vt:lpstr>
      <vt:lpstr>Market and Wealth Services b(1)</vt:lpstr>
      <vt:lpstr>Investment and Wealth Managemen</vt:lpstr>
      <vt:lpstr>AUM and AUM Flows</vt:lpstr>
      <vt:lpstr>Other segment</vt:lpstr>
      <vt:lpstr>Securities portfolio</vt:lpstr>
      <vt:lpstr>Allowance for credit losses and</vt:lpstr>
      <vt:lpstr>Supplemental information - Expl</vt:lpstr>
      <vt:lpstr>Reconciliaton tables page 1</vt:lpstr>
      <vt:lpstr>Reconciliation tables page 2</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Workiva</dc:creator>
  <cp:keywords>wDesk</cp:keywords>
  <dc:description/>
  <cp:lastModifiedBy>McCann, Pamela</cp:lastModifiedBy>
  <cp:revision>2</cp:revision>
  <cp:lastPrinted>2022-07-14T18:39:16Z</cp:lastPrinted>
  <dcterms:created xsi:type="dcterms:W3CDTF">2022-07-12T17:59:55Z</dcterms:created>
  <dcterms:modified xsi:type="dcterms:W3CDTF">2022-07-14T22:04:16Z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92fc23c-3ae3-46c5-b1a3-48f898c2d74a_Enabled">
    <vt:lpwstr>true</vt:lpwstr>
  </property>
  <property fmtid="{D5CDD505-2E9C-101B-9397-08002B2CF9AE}" pid="3" name="MSIP_Label_692fc23c-3ae3-46c5-b1a3-48f898c2d74a_SetDate">
    <vt:lpwstr>2022-07-12T17:59:04Z</vt:lpwstr>
  </property>
  <property fmtid="{D5CDD505-2E9C-101B-9397-08002B2CF9AE}" pid="4" name="MSIP_Label_692fc23c-3ae3-46c5-b1a3-48f898c2d74a_Method">
    <vt:lpwstr>Privileged</vt:lpwstr>
  </property>
  <property fmtid="{D5CDD505-2E9C-101B-9397-08002B2CF9AE}" pid="5" name="MSIP_Label_692fc23c-3ae3-46c5-b1a3-48f898c2d74a_Name">
    <vt:lpwstr>Highly Confidential</vt:lpwstr>
  </property>
  <property fmtid="{D5CDD505-2E9C-101B-9397-08002B2CF9AE}" pid="6" name="MSIP_Label_692fc23c-3ae3-46c5-b1a3-48f898c2d74a_SiteId">
    <vt:lpwstr>106bdeea-f616-4dfc-bc1d-6cbbf45e2011</vt:lpwstr>
  </property>
  <property fmtid="{D5CDD505-2E9C-101B-9397-08002B2CF9AE}" pid="7" name="MSIP_Label_692fc23c-3ae3-46c5-b1a3-48f898c2d74a_ActionId">
    <vt:lpwstr>3bcf6267-e291-4f67-a68f-32a4b71c13e2</vt:lpwstr>
  </property>
  <property fmtid="{D5CDD505-2E9C-101B-9397-08002B2CF9AE}" pid="8" name="MSIP_Label_692fc23c-3ae3-46c5-b1a3-48f898c2d74a_ContentBits">
    <vt:lpwstr>0</vt:lpwstr>
  </property>
  <property fmtid="{D5CDD505-2E9C-101B-9397-08002B2CF9AE}" pid="9" name="SV_QUERY_LIST_4F35BF76-6C0D-4D9B-82B2-816C12CF3733">
    <vt:lpwstr>empty_477D106A-C0D6-4607-AEBD-E2C9D60EA279</vt:lpwstr>
  </property>
  <property fmtid="{D5CDD505-2E9C-101B-9397-08002B2CF9AE}" pid="10" name="SV_HIDDEN_GRID_QUERY_LIST_4F35BF76-6C0D-4D9B-82B2-816C12CF3733">
    <vt:lpwstr>empty_477D106A-C0D6-4607-AEBD-E2C9D60EA279</vt:lpwstr>
  </property>
</Properties>
</file>