
<file path=[Content_Types].xml><?xml version="1.0" encoding="utf-8"?>
<Types xmlns="http://schemas.openxmlformats.org/package/2006/content-types">
  <Default Extension="bin" ContentType="application/vnd.openxmlformats-officedocument.spreadsheetml.printerSettings"/>
  <Default Extension="pn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tables/table1.xml" ContentType="application/vnd.openxmlformats-officedocument.spreadsheetml.tab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showInkAnnotation="0" autoCompressPictures="0" defaultThemeVersion="166925"/>
  <mc:AlternateContent xmlns:mc="http://schemas.openxmlformats.org/markup-compatibility/2006">
    <mc:Choice Requires="x15">
      <x15ac:absPath xmlns:x15ac="http://schemas.microsoft.com/office/spreadsheetml/2010/11/ac" url="S:\1. 1Q22 Earnings Release &amp; Financial Supplement\Workpapers\SP-XLS\"/>
    </mc:Choice>
  </mc:AlternateContent>
  <xr:revisionPtr revIDLastSave="0" documentId="8_{A6685BA1-7CE0-4644-9453-25AC12D8C9F0}" xr6:coauthVersionLast="47" xr6:coauthVersionMax="47" xr10:uidLastSave="{00000000-0000-0000-0000-000000000000}"/>
  <bookViews>
    <workbookView xWindow="57480" yWindow="-120" windowWidth="29040" windowHeight="15840" tabRatio="500" xr2:uid="{00000000-000D-0000-FFFF-FFFF00000000}"/>
  </bookViews>
  <sheets>
    <sheet name="Cover" sheetId="1" r:id="rId1"/>
    <sheet name="Table of Contents" sheetId="2" r:id="rId2"/>
    <sheet name="Consolidated financial highligh" sheetId="3" r:id="rId3"/>
    <sheet name="Consolidated income statement" sheetId="4" r:id="rId4"/>
    <sheet name="Consolidated balance sheet" sheetId="5" r:id="rId5"/>
    <sheet name="Fee and other revenue" sheetId="6" r:id="rId6"/>
    <sheet name="Average balances and interest r" sheetId="7" r:id="rId7"/>
    <sheet name="Capital and liquidity" sheetId="8" r:id="rId8"/>
    <sheet name="Securities Services business se" sheetId="9" r:id="rId9"/>
    <sheet name="Securities Services business(1)" sheetId="10" r:id="rId10"/>
    <sheet name="Market and Wealth Services busi" sheetId="11" r:id="rId11"/>
    <sheet name="Market and Wealth Services b(1)" sheetId="12" r:id="rId12"/>
    <sheet name="Investment and Wealth Managemen" sheetId="13" r:id="rId13"/>
    <sheet name="AUM and AUM Flows" sheetId="14" r:id="rId14"/>
    <sheet name="Other segment" sheetId="15" r:id="rId15"/>
    <sheet name="Securities portfolio" sheetId="16" r:id="rId16"/>
    <sheet name="Allowance for credit losses and" sheetId="17" r:id="rId17"/>
    <sheet name="Supplemental information - Expl" sheetId="18" r:id="rId18"/>
    <sheet name="Reconciliaton tables page 1" sheetId="19" r:id="rId19"/>
    <sheet name="Reconciliation tables page 2" sheetId="20" r:id="rId2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0" i="11" l="1"/>
  <c r="O31" i="11"/>
  <c r="M18" i="11"/>
  <c r="O7" i="12"/>
  <c r="M7" i="12"/>
  <c r="O7" i="10"/>
  <c r="M7" i="10"/>
  <c r="M7" i="4"/>
  <c r="O7" i="4"/>
  <c r="C28" i="20"/>
  <c r="E28" i="20"/>
  <c r="G28" i="20"/>
  <c r="G26" i="20"/>
  <c r="C22" i="20"/>
  <c r="E22" i="20"/>
  <c r="G22" i="20"/>
  <c r="G20" i="20"/>
  <c r="K9" i="20"/>
  <c r="I9" i="20"/>
  <c r="G9" i="20"/>
  <c r="E9" i="20"/>
  <c r="C9" i="20"/>
  <c r="C23" i="17"/>
  <c r="C15" i="17"/>
  <c r="C17" i="17"/>
  <c r="O34" i="14"/>
  <c r="M34" i="14"/>
  <c r="O32" i="14"/>
  <c r="M32" i="14"/>
  <c r="O13" i="14"/>
  <c r="M13" i="14"/>
  <c r="O12" i="14"/>
  <c r="M12" i="14"/>
  <c r="O11" i="14"/>
  <c r="M11" i="14"/>
  <c r="O10" i="14"/>
  <c r="M10" i="14"/>
  <c r="O9" i="14"/>
  <c r="M9" i="14"/>
  <c r="O8" i="14"/>
  <c r="M8" i="14"/>
  <c r="O7" i="14"/>
  <c r="M7" i="14"/>
  <c r="O37" i="13"/>
  <c r="M37" i="13"/>
  <c r="O36" i="13"/>
  <c r="M36" i="13"/>
  <c r="O35" i="13"/>
  <c r="M35" i="13"/>
  <c r="O28" i="13"/>
  <c r="M28" i="13"/>
  <c r="O27" i="13"/>
  <c r="M27" i="13"/>
  <c r="O26" i="13"/>
  <c r="M26" i="13"/>
  <c r="O22" i="13"/>
  <c r="M22" i="13"/>
  <c r="O21" i="13"/>
  <c r="M21" i="13"/>
  <c r="O20" i="13"/>
  <c r="M20" i="13"/>
  <c r="O19" i="13"/>
  <c r="M19" i="13"/>
  <c r="O17" i="13"/>
  <c r="M17" i="13"/>
  <c r="O16" i="13"/>
  <c r="M16" i="13"/>
  <c r="O15" i="13"/>
  <c r="M15" i="13"/>
  <c r="O11" i="13"/>
  <c r="M11" i="13"/>
  <c r="O10" i="13"/>
  <c r="M10" i="13"/>
  <c r="O9" i="13"/>
  <c r="O8" i="13"/>
  <c r="M8" i="13"/>
  <c r="O23" i="12"/>
  <c r="M23" i="12"/>
  <c r="O20" i="12"/>
  <c r="M20" i="12"/>
  <c r="O17" i="12"/>
  <c r="M17" i="12"/>
  <c r="O15" i="12"/>
  <c r="M15" i="12"/>
  <c r="O12" i="12"/>
  <c r="M12" i="12"/>
  <c r="O9" i="12"/>
  <c r="M9" i="12"/>
  <c r="O8" i="12"/>
  <c r="M8" i="12"/>
  <c r="M31" i="11"/>
  <c r="O30" i="11"/>
  <c r="M30" i="11"/>
  <c r="O29" i="11"/>
  <c r="M29" i="11"/>
  <c r="O28" i="11"/>
  <c r="M28" i="11"/>
  <c r="O24" i="11"/>
  <c r="M24" i="11"/>
  <c r="O23" i="11"/>
  <c r="M23" i="11"/>
  <c r="O22" i="11"/>
  <c r="M22" i="11"/>
  <c r="O21" i="11"/>
  <c r="M21" i="11"/>
  <c r="O19" i="11"/>
  <c r="M19" i="11"/>
  <c r="O18" i="11"/>
  <c r="O17" i="11"/>
  <c r="M17" i="11"/>
  <c r="O15" i="11"/>
  <c r="M15" i="11"/>
  <c r="O14" i="11"/>
  <c r="M14" i="11"/>
  <c r="O13" i="11"/>
  <c r="M13" i="11"/>
  <c r="O12" i="11"/>
  <c r="M12" i="11"/>
  <c r="O11" i="11"/>
  <c r="M11" i="11"/>
  <c r="O10" i="11"/>
  <c r="O9" i="11"/>
  <c r="M9" i="11"/>
  <c r="U13" i="10"/>
  <c r="O13" i="10"/>
  <c r="M13" i="10"/>
  <c r="U12" i="10"/>
  <c r="O12" i="10"/>
  <c r="M12" i="10"/>
  <c r="U9" i="10"/>
  <c r="O9" i="10"/>
  <c r="M9" i="10"/>
  <c r="U8" i="10"/>
  <c r="O8" i="10"/>
  <c r="M8" i="10"/>
  <c r="U7" i="10"/>
  <c r="O34" i="9"/>
  <c r="M34" i="9"/>
  <c r="O29" i="9"/>
  <c r="M29" i="9"/>
  <c r="O28" i="9"/>
  <c r="M28" i="9"/>
  <c r="O27" i="9"/>
  <c r="M27" i="9"/>
  <c r="O23" i="9"/>
  <c r="M23" i="9"/>
  <c r="O22" i="9"/>
  <c r="M22" i="9"/>
  <c r="O21" i="9"/>
  <c r="M21" i="9"/>
  <c r="O20" i="9"/>
  <c r="M20" i="9"/>
  <c r="O18" i="9"/>
  <c r="M18" i="9"/>
  <c r="O17" i="9"/>
  <c r="M17" i="9"/>
  <c r="O16" i="9"/>
  <c r="M16" i="9"/>
  <c r="O14" i="9"/>
  <c r="M14" i="9"/>
  <c r="O13" i="9"/>
  <c r="M13" i="9"/>
  <c r="O12" i="9"/>
  <c r="M12" i="9"/>
  <c r="O11" i="9"/>
  <c r="M11" i="9"/>
  <c r="O10" i="9"/>
  <c r="M10" i="9"/>
  <c r="O9" i="9"/>
  <c r="M9" i="9"/>
  <c r="O27" i="6"/>
  <c r="M27" i="6"/>
  <c r="O14" i="6"/>
  <c r="M14" i="6"/>
  <c r="O13" i="6"/>
  <c r="M13" i="6"/>
  <c r="O12" i="6"/>
  <c r="M12" i="6"/>
  <c r="O11" i="6"/>
  <c r="M11" i="6"/>
  <c r="O10" i="6"/>
  <c r="M10" i="6"/>
  <c r="M8" i="6"/>
  <c r="O6" i="6"/>
  <c r="M6" i="6"/>
  <c r="O41" i="4"/>
  <c r="M41" i="4"/>
  <c r="O40" i="4"/>
  <c r="M40" i="4"/>
  <c r="O38" i="4"/>
  <c r="M38" i="4"/>
  <c r="O37" i="4"/>
  <c r="M37" i="4"/>
  <c r="O35" i="4"/>
  <c r="M35" i="4"/>
  <c r="O32" i="4"/>
  <c r="M32" i="4"/>
  <c r="O31" i="4"/>
  <c r="M31" i="4"/>
  <c r="O30" i="4"/>
  <c r="M30" i="4"/>
  <c r="O29" i="4"/>
  <c r="M29" i="4"/>
  <c r="O28" i="4"/>
  <c r="M28" i="4"/>
  <c r="O27" i="4"/>
  <c r="M27" i="4"/>
  <c r="O26" i="4"/>
  <c r="M26" i="4"/>
  <c r="O25" i="4"/>
  <c r="M25" i="4"/>
  <c r="O24" i="4"/>
  <c r="M24" i="4"/>
  <c r="O23" i="4"/>
  <c r="M23" i="4"/>
  <c r="O22" i="4"/>
  <c r="M22" i="4"/>
  <c r="O21" i="4"/>
  <c r="M21" i="4"/>
  <c r="O20" i="4"/>
  <c r="M20" i="4"/>
  <c r="O19" i="4"/>
  <c r="M19" i="4"/>
  <c r="O16" i="4"/>
  <c r="M16" i="4"/>
  <c r="O15" i="4"/>
  <c r="M15" i="4"/>
  <c r="O14" i="4"/>
  <c r="M14" i="4"/>
  <c r="O12" i="4"/>
  <c r="M12" i="4"/>
  <c r="O11" i="4"/>
  <c r="M11" i="4"/>
  <c r="O10" i="4"/>
  <c r="M10" i="4"/>
  <c r="O9" i="4"/>
  <c r="M9" i="4"/>
  <c r="O8" i="4"/>
  <c r="M8" i="4"/>
  <c r="O27" i="3"/>
  <c r="M27" i="3"/>
  <c r="M26" i="3"/>
  <c r="O25" i="3"/>
  <c r="M25" i="3"/>
  <c r="O16" i="3"/>
  <c r="M16" i="3"/>
  <c r="O15" i="3"/>
  <c r="M15" i="3"/>
  <c r="O14" i="3"/>
  <c r="M14" i="3"/>
  <c r="O13" i="3"/>
  <c r="M13" i="3"/>
  <c r="O12" i="3"/>
  <c r="M12" i="3"/>
  <c r="O11" i="3"/>
  <c r="M11" i="3"/>
  <c r="O10" i="3"/>
  <c r="M10" i="3"/>
  <c r="O8" i="3"/>
  <c r="M8" i="3"/>
  <c r="O7" i="3"/>
  <c r="M7" i="3"/>
  <c r="O6" i="3"/>
  <c r="M6" i="3"/>
</calcChain>
</file>

<file path=xl/sharedStrings.xml><?xml version="1.0" encoding="utf-8"?>
<sst xmlns="http://schemas.openxmlformats.org/spreadsheetml/2006/main" count="750" uniqueCount="433">
  <si>
    <t>The Bank of New York Mellon Corporation</t>
  </si>
  <si>
    <t>Financial Supplement</t>
  </si>
  <si>
    <t>First Quarter 2022</t>
  </si>
  <si>
    <t xml:space="preserve">Table of Contents </t>
  </si>
  <si>
    <t>Consolidated Results</t>
  </si>
  <si>
    <t>Page</t>
  </si>
  <si>
    <t>Consolidated Financial Highlights</t>
  </si>
  <si>
    <t>Condensed Consolidated Income Statement</t>
  </si>
  <si>
    <t>Condensed Consolidated Balance Sheet</t>
  </si>
  <si>
    <t>Fee and Other Revenue</t>
  </si>
  <si>
    <t>Average Balances and Interest Rates</t>
  </si>
  <si>
    <t>Capital and Liquidity</t>
  </si>
  <si>
    <t>Business Segment Results</t>
  </si>
  <si>
    <t>Securities Services Business Segment</t>
  </si>
  <si>
    <t>Market and Wealth Services Business Segment</t>
  </si>
  <si>
    <t>Investment and Wealth Management Business Segment</t>
  </si>
  <si>
    <t>AUM by Product Type, Changes in AUM and Wealth Management Client Assets</t>
  </si>
  <si>
    <t>Other Segment</t>
  </si>
  <si>
    <t>Other</t>
  </si>
  <si>
    <t>Securities Portfolio</t>
  </si>
  <si>
    <t>Allowance for Credit Losses and Nonperforming Assets</t>
  </si>
  <si>
    <t>Supplemental Information</t>
  </si>
  <si>
    <t>Explanation of GAAP and Non-GAAP Financial Measures</t>
  </si>
  <si>
    <t>Reporting Changes</t>
  </si>
  <si>
    <t>THE BANK OF NEW YORK MELLON CORPORATION</t>
  </si>
  <si>
    <t>CONSOLIDATED FINANCIAL HIGHLIGHTS</t>
  </si>
  <si>
    <t>(dollars in millions, except per common share amounts, or unless otherwise noted)</t>
  </si>
  <si>
    <t>1Q22 vs.</t>
  </si>
  <si>
    <t>FY21 vs.</t>
  </si>
  <si>
    <t>1Q22</t>
  </si>
  <si>
    <t>4Q21</t>
  </si>
  <si>
    <t>3Q21</t>
  </si>
  <si>
    <t>2Q21</t>
  </si>
  <si>
    <t>1Q21</t>
  </si>
  <si>
    <t>FY21</t>
  </si>
  <si>
    <t>FY20</t>
  </si>
  <si>
    <t>Selected income statement data</t>
  </si>
  <si>
    <t>Fee revenue</t>
  </si>
  <si>
    <t>N/M</t>
  </si>
  <si>
    <t>Fee and other revenue</t>
  </si>
  <si>
    <t>Net interest revenue</t>
  </si>
  <si>
    <t>Total revenue</t>
  </si>
  <si>
    <t>Provision for credit losses</t>
  </si>
  <si>
    <t>Noninterest expense</t>
  </si>
  <si>
    <t>Income before income taxes</t>
  </si>
  <si>
    <t>Provision for income taxes</t>
  </si>
  <si>
    <t>Net income</t>
  </si>
  <si>
    <r>
      <rPr>
        <b/>
        <sz val="8"/>
        <color rgb="FF000000"/>
        <rFont val="Arial"/>
        <family val="2"/>
      </rPr>
      <t>Net income applicable to common shareholders of The Bank of New York Mellon Corporation</t>
    </r>
  </si>
  <si>
    <t>Diluted earnings per common share</t>
  </si>
  <si>
    <r>
      <rPr>
        <sz val="8"/>
        <color rgb="FF000000"/>
        <rFont val="Arial"/>
        <family val="2"/>
      </rPr>
      <t xml:space="preserve">Average common shares and equivalents outstanding – diluted </t>
    </r>
    <r>
      <rPr>
        <i/>
        <sz val="8"/>
        <color rgb="FF000000"/>
        <rFont val="Arial"/>
        <family val="2"/>
      </rPr>
      <t>(in thousands)</t>
    </r>
  </si>
  <si>
    <r>
      <rPr>
        <b/>
        <u/>
        <sz val="8"/>
        <color rgb="FF000000"/>
        <rFont val="Arial"/>
        <family val="2"/>
      </rPr>
      <t>Financial ratios</t>
    </r>
    <r>
      <rPr>
        <sz val="8"/>
        <color rgb="FF000000"/>
        <rFont val="Arial"/>
        <family val="2"/>
      </rPr>
      <t xml:space="preserve"> </t>
    </r>
    <r>
      <rPr>
        <i/>
        <sz val="8"/>
        <color rgb="FF000000"/>
        <rFont val="Arial"/>
        <family val="2"/>
      </rPr>
      <t>(</t>
    </r>
    <r>
      <rPr>
        <i/>
        <sz val="8"/>
        <color rgb="FF000000"/>
        <rFont val="Arial"/>
        <family val="2"/>
      </rPr>
      <t>R</t>
    </r>
    <r>
      <rPr>
        <i/>
        <sz val="8"/>
        <color rgb="FF000000"/>
        <rFont val="Arial"/>
        <family val="2"/>
      </rPr>
      <t>eturns are annualized)</t>
    </r>
  </si>
  <si>
    <t>Pre-tax operating margin</t>
  </si>
  <si>
    <t>Return on common equity</t>
  </si>
  <si>
    <r>
      <rPr>
        <sz val="8"/>
        <color rgb="FF000000"/>
        <rFont val="Arial"/>
        <family val="2"/>
      </rPr>
      <t xml:space="preserve">Return on tangible common equity – Non-GAAP </t>
    </r>
    <r>
      <rPr>
        <i/>
        <sz val="8"/>
        <color rgb="FF000000"/>
        <rFont val="Arial"/>
        <family val="2"/>
      </rPr>
      <t>(a)</t>
    </r>
  </si>
  <si>
    <t xml:space="preserve">Non-U.S. revenue as a percentage of total revenue </t>
  </si>
  <si>
    <t>Period end</t>
  </si>
  <si>
    <r>
      <rPr>
        <sz val="8"/>
        <color rgb="FF000000"/>
        <rFont val="Arial"/>
        <family val="2"/>
      </rPr>
      <t xml:space="preserve">Assets under custody and/or administration (“AUC/A”) </t>
    </r>
    <r>
      <rPr>
        <i/>
        <sz val="8"/>
        <color rgb="FF000000"/>
        <rFont val="Arial"/>
        <family val="2"/>
      </rPr>
      <t>(in trillions) (b)</t>
    </r>
  </si>
  <si>
    <r>
      <rPr>
        <sz val="8"/>
        <color rgb="FF000000"/>
        <rFont val="Arial"/>
        <family val="2"/>
      </rPr>
      <t xml:space="preserve">Assets under management (“AUM”) </t>
    </r>
    <r>
      <rPr>
        <i/>
        <sz val="8"/>
        <color rgb="FF000000"/>
        <rFont val="Arial"/>
        <family val="2"/>
      </rPr>
      <t>(in trillions)</t>
    </r>
  </si>
  <si>
    <t>Full-time employees</t>
  </si>
  <si>
    <t>Book value per common share</t>
  </si>
  <si>
    <r>
      <rPr>
        <sz val="8"/>
        <color rgb="FF000000"/>
        <rFont val="Arial"/>
        <family val="2"/>
      </rPr>
      <t xml:space="preserve">Tangible book value per common share – Non-GAAP </t>
    </r>
    <r>
      <rPr>
        <i/>
        <sz val="8"/>
        <color rgb="FF000000"/>
        <rFont val="Arial"/>
        <family val="2"/>
      </rPr>
      <t>(a)</t>
    </r>
  </si>
  <si>
    <t>Cash dividends per common share</t>
  </si>
  <si>
    <t>Common dividend payout ratio</t>
  </si>
  <si>
    <t>Closing stock price per common share</t>
  </si>
  <si>
    <t>Market capitalization</t>
  </si>
  <si>
    <r>
      <rPr>
        <sz val="8"/>
        <color rgb="FF000000"/>
        <rFont val="Arial"/>
        <family val="2"/>
      </rPr>
      <t>Common shares outstanding</t>
    </r>
    <r>
      <rPr>
        <i/>
        <sz val="8"/>
        <color rgb="FF000000"/>
        <rFont val="Arial"/>
        <family val="2"/>
      </rPr>
      <t xml:space="preserve"> (in thousands)</t>
    </r>
  </si>
  <si>
    <r>
      <rPr>
        <b/>
        <u/>
        <sz val="8"/>
        <color rgb="FF000000"/>
        <rFont val="Arial"/>
        <family val="2"/>
      </rPr>
      <t>Capital ratios at period end</t>
    </r>
    <r>
      <rPr>
        <b/>
        <sz val="8"/>
        <color rgb="FF000000"/>
        <rFont val="Arial"/>
        <family val="2"/>
      </rPr>
      <t xml:space="preserve"> </t>
    </r>
    <r>
      <rPr>
        <i/>
        <sz val="8"/>
        <color rgb="FF000000"/>
        <rFont val="Arial"/>
        <family val="2"/>
      </rPr>
      <t>(</t>
    </r>
    <r>
      <rPr>
        <i/>
        <sz val="8"/>
        <color rgb="FF000000"/>
        <rFont val="Arial"/>
        <family val="2"/>
      </rPr>
      <t>c</t>
    </r>
    <r>
      <rPr>
        <i/>
        <sz val="8"/>
        <color rgb="FF000000"/>
        <rFont val="Arial"/>
        <family val="2"/>
      </rPr>
      <t>)</t>
    </r>
  </si>
  <si>
    <t>Common Equity Tier 1 ("CET1") ratio</t>
  </si>
  <si>
    <t>Tier 1 capital ratio</t>
  </si>
  <si>
    <t>Total capital ratio</t>
  </si>
  <si>
    <t>Tier 1 leverage ratio</t>
  </si>
  <si>
    <t>Supplementary leverage ratio ("SLR")</t>
  </si>
  <si>
    <r>
      <rPr>
        <i/>
        <sz val="8"/>
        <color rgb="FF000000"/>
        <rFont val="Arial"/>
        <family val="2"/>
      </rPr>
      <t>(a)    Non-GAAP information, for all periods presented, excludes goodwill and intangible assets, net of deferred tax liabilities.  See "Explanation of GAAP and Non-GAAP Financial Measures" beginning on page 18 for the reconciliation of Non-GAAP measures.</t>
    </r>
  </si>
  <si>
    <r>
      <rPr>
        <i/>
        <sz val="8"/>
        <color rgb="FF000000"/>
        <rFont val="Arial"/>
        <family val="2"/>
      </rPr>
      <t xml:space="preserve">(b)    Includes the AUC/A of CIBC Mellon Global Securities Services Company ("CIBC Mellon"), a joint venture with the Canadian Imperial Bank of Commerce, of </t>
    </r>
    <r>
      <rPr>
        <i/>
        <sz val="8"/>
        <color rgb="FF000000"/>
        <rFont val="Arial"/>
        <family val="2"/>
      </rPr>
      <t>$</t>
    </r>
    <r>
      <rPr>
        <i/>
        <sz val="8"/>
        <color rgb="FF000000"/>
        <rFont val="Arial"/>
        <family val="2"/>
      </rPr>
      <t>1.7</t>
    </r>
    <r>
      <rPr>
        <i/>
        <sz val="8"/>
        <color rgb="FF000000"/>
        <rFont val="Arial"/>
        <family val="2"/>
      </rPr>
      <t xml:space="preserve"> trillion at March 31, 2022, </t>
    </r>
    <r>
      <rPr>
        <i/>
        <sz val="8"/>
        <color rgb="FF000000"/>
        <rFont val="Arial"/>
        <family val="2"/>
      </rPr>
      <t>Dec. 31, 2021, Sept. 30, 2021 and June 30, 2021</t>
    </r>
    <r>
      <rPr>
        <i/>
        <sz val="8"/>
        <color rgb="FF000000"/>
        <rFont val="Arial"/>
        <family val="2"/>
      </rPr>
      <t xml:space="preserve"> and </t>
    </r>
    <r>
      <rPr>
        <i/>
        <sz val="8"/>
        <color rgb="FF000000"/>
        <rFont val="Arial"/>
        <family val="2"/>
      </rPr>
      <t>$1.6 trillion at March 31, 2021</t>
    </r>
    <r>
      <rPr>
        <i/>
        <sz val="8"/>
        <color rgb="FF000000"/>
        <rFont val="Arial"/>
        <family val="2"/>
      </rPr>
      <t xml:space="preserve">. </t>
    </r>
  </si>
  <si>
    <t>N/M – Not meaningful.</t>
  </si>
  <si>
    <t>CONDENSED CONSOLIDATED INCOME STATEMENT</t>
  </si>
  <si>
    <t xml:space="preserve">(dollars in millions, except per share amounts; common shares in thousands) </t>
  </si>
  <si>
    <t>Revenue</t>
  </si>
  <si>
    <t>Investment services fees:</t>
  </si>
  <si>
    <t>Investment services fees</t>
  </si>
  <si>
    <t>Investment management and performance fees</t>
  </si>
  <si>
    <t>Foreign exchange revenue</t>
  </si>
  <si>
    <t>Financing-related fees</t>
  </si>
  <si>
    <t>Distribution and servicing fees</t>
  </si>
  <si>
    <t>Total fee revenue</t>
  </si>
  <si>
    <t>Investment and other revenue</t>
  </si>
  <si>
    <t>Total fee and other revenue</t>
  </si>
  <si>
    <t xml:space="preserve">Total revenue </t>
  </si>
  <si>
    <t xml:space="preserve">Staff </t>
  </si>
  <si>
    <t>Software and equipment</t>
  </si>
  <si>
    <t>Professional, legal and other purchased services</t>
  </si>
  <si>
    <t xml:space="preserve">Net occupancy </t>
  </si>
  <si>
    <t>Sub-custodian and clearing</t>
  </si>
  <si>
    <t>Distribution and servicing</t>
  </si>
  <si>
    <t>Bank assessment charges</t>
  </si>
  <si>
    <t>Business development</t>
  </si>
  <si>
    <t>Amortization of intangible assets</t>
  </si>
  <si>
    <t xml:space="preserve">Other </t>
  </si>
  <si>
    <t>Total noninterest expense</t>
  </si>
  <si>
    <t xml:space="preserve">Income before income taxes </t>
  </si>
  <si>
    <t xml:space="preserve">Provision for income taxes </t>
  </si>
  <si>
    <t xml:space="preserve">Net income </t>
  </si>
  <si>
    <t>Net loss (income) attributable to noncontrolling interests</t>
  </si>
  <si>
    <t>Preferred stock dividends</t>
  </si>
  <si>
    <t xml:space="preserve">Net income applicable to common shareholders of The Bank of New York Mellon Corporation </t>
  </si>
  <si>
    <t>Average common shares and equivalents outstanding:  Basic</t>
  </si>
  <si>
    <t>Diluted</t>
  </si>
  <si>
    <t>Earnings per common share:  Basic</t>
  </si>
  <si>
    <t>CONDENSED CONSOLIDATED BALANCE SHEET</t>
  </si>
  <si>
    <t>(in millions)</t>
  </si>
  <si>
    <t>March 31</t>
  </si>
  <si>
    <t>Dec. 31</t>
  </si>
  <si>
    <t>Sept. 30</t>
  </si>
  <si>
    <t>June 30</t>
  </si>
  <si>
    <t>Assets</t>
  </si>
  <si>
    <t>Cash and due from banks</t>
  </si>
  <si>
    <t>Interest-bearing deposits with the Federal Reserve and other central banks</t>
  </si>
  <si>
    <t>Interest-bearing deposits with banks</t>
  </si>
  <si>
    <t>Federal funds sold and securities purchased under resale agreements</t>
  </si>
  <si>
    <t>Securities</t>
  </si>
  <si>
    <t>Trading assets</t>
  </si>
  <si>
    <t>Loans</t>
  </si>
  <si>
    <t>Allowance for loan losses</t>
  </si>
  <si>
    <t>Net loans</t>
  </si>
  <si>
    <t>Premises and equipment</t>
  </si>
  <si>
    <t>Accrued interest receivable</t>
  </si>
  <si>
    <t>Goodwill</t>
  </si>
  <si>
    <t>Intangible assets</t>
  </si>
  <si>
    <r>
      <rPr>
        <sz val="8"/>
        <color rgb="FF000000"/>
        <rFont val="Arial"/>
        <family val="2"/>
      </rPr>
      <t>Other assets</t>
    </r>
    <r>
      <rPr>
        <i/>
        <sz val="8"/>
        <color rgb="FF000000"/>
        <rFont val="Arial"/>
        <family val="2"/>
      </rPr>
      <t xml:space="preserve"> </t>
    </r>
  </si>
  <si>
    <r>
      <rPr>
        <b/>
        <sz val="8"/>
        <color rgb="FF000000"/>
        <rFont val="Arial"/>
        <family val="2"/>
      </rPr>
      <t>Total assets</t>
    </r>
    <r>
      <rPr>
        <b/>
        <i/>
        <sz val="8"/>
        <color rgb="FF000000"/>
        <rFont val="Arial"/>
        <family val="2"/>
      </rPr>
      <t xml:space="preserve"> </t>
    </r>
  </si>
  <si>
    <t>Liabilities</t>
  </si>
  <si>
    <t>Deposits</t>
  </si>
  <si>
    <t>Federal funds purchased and securities sold under repurchase agreements</t>
  </si>
  <si>
    <t>Trading liabilities</t>
  </si>
  <si>
    <t>Payables to customers and broker-dealers</t>
  </si>
  <si>
    <t>Commercial paper</t>
  </si>
  <si>
    <t>Other borrowed funds</t>
  </si>
  <si>
    <t>Accrued taxes and other expenses</t>
  </si>
  <si>
    <t>Other liabilities</t>
  </si>
  <si>
    <t>Long-term debt</t>
  </si>
  <si>
    <r>
      <rPr>
        <b/>
        <sz val="8"/>
        <color rgb="FF000000"/>
        <rFont val="Arial"/>
        <family val="2"/>
      </rPr>
      <t>Total liabilities</t>
    </r>
    <r>
      <rPr>
        <b/>
        <i/>
        <sz val="8"/>
        <color rgb="FF000000"/>
        <rFont val="Arial"/>
        <family val="2"/>
      </rPr>
      <t xml:space="preserve"> </t>
    </r>
  </si>
  <si>
    <t>Temporary equity</t>
  </si>
  <si>
    <t>Redeemable noncontrolling interests</t>
  </si>
  <si>
    <t>Permanent equity</t>
  </si>
  <si>
    <t>Preferred stock</t>
  </si>
  <si>
    <t>Common stock</t>
  </si>
  <si>
    <t>Additional paid-in capital</t>
  </si>
  <si>
    <t>Retained earnings</t>
  </si>
  <si>
    <t>Accumulated other comprehensive loss, net of tax</t>
  </si>
  <si>
    <t>Less: Treasury stock, at cost</t>
  </si>
  <si>
    <t>Total The Bank of New York Mellon Corporation shareholders’ equity</t>
  </si>
  <si>
    <r>
      <rPr>
        <sz val="8"/>
        <color rgb="FF000000"/>
        <rFont val="Arial"/>
        <family val="2"/>
      </rPr>
      <t>Nonredeemable noncontrolling interests of consolidated investment management funds</t>
    </r>
    <r>
      <rPr>
        <i/>
        <sz val="8"/>
        <color rgb="FF000000"/>
        <rFont val="Arial"/>
        <family val="2"/>
      </rPr>
      <t xml:space="preserve"> </t>
    </r>
  </si>
  <si>
    <r>
      <rPr>
        <b/>
        <sz val="8"/>
        <color rgb="FF000000"/>
        <rFont val="Arial"/>
        <family val="2"/>
      </rPr>
      <t>Total permanent equity</t>
    </r>
    <r>
      <rPr>
        <b/>
        <i/>
        <sz val="8"/>
        <color rgb="FF000000"/>
        <rFont val="Arial"/>
        <family val="2"/>
      </rPr>
      <t xml:space="preserve"> </t>
    </r>
  </si>
  <si>
    <r>
      <rPr>
        <b/>
        <sz val="8"/>
        <color rgb="FF000000"/>
        <rFont val="Arial"/>
        <family val="2"/>
      </rPr>
      <t>Total liabilities, temporary equity and permanent equity</t>
    </r>
    <r>
      <rPr>
        <b/>
        <i/>
        <sz val="8"/>
        <color rgb="FF000000"/>
        <rFont val="Arial"/>
        <family val="2"/>
      </rPr>
      <t xml:space="preserve"> </t>
    </r>
  </si>
  <si>
    <t>FEE AND OTHER REVENUE</t>
  </si>
  <si>
    <t>(dollars in millions)</t>
  </si>
  <si>
    <t>Performance fees</t>
  </si>
  <si>
    <r>
      <rPr>
        <b/>
        <sz val="8"/>
        <color rgb="FF000000"/>
        <rFont val="Arial"/>
        <family val="2"/>
      </rPr>
      <t xml:space="preserve">Total investment management and performance fees </t>
    </r>
    <r>
      <rPr>
        <i/>
        <sz val="8"/>
        <color rgb="FF000000"/>
        <rFont val="Arial"/>
        <family val="2"/>
      </rPr>
      <t>(b)</t>
    </r>
  </si>
  <si>
    <t>Investment and other revenue:</t>
  </si>
  <si>
    <t>Total investment and other revenue</t>
  </si>
  <si>
    <r>
      <rPr>
        <i/>
        <sz val="8"/>
        <color rgb="FF000000"/>
        <rFont val="Arial"/>
        <family val="2"/>
      </rPr>
      <t>(a)    Excludes seed capital gains (losses) related to consolidated investment management funds.</t>
    </r>
  </si>
  <si>
    <r>
      <rPr>
        <i/>
        <sz val="8"/>
        <color rgb="FF000000"/>
        <rFont val="Arial"/>
        <family val="2"/>
      </rPr>
      <t xml:space="preserve">(b)    On a constant currency basis (Non-GAAP), investment management and performance fees </t>
    </r>
    <r>
      <rPr>
        <i/>
        <sz val="8"/>
        <color rgb="FF000000"/>
        <rFont val="Arial"/>
        <family val="2"/>
      </rPr>
      <t>increased</t>
    </r>
    <r>
      <rPr>
        <i/>
        <sz val="8"/>
        <color rgb="FF000000"/>
        <rFont val="Arial"/>
        <family val="2"/>
      </rPr>
      <t xml:space="preserve"> </t>
    </r>
    <r>
      <rPr>
        <i/>
        <sz val="8"/>
        <color rgb="FF000000"/>
        <rFont val="Arial"/>
        <family val="2"/>
      </rPr>
      <t>1</t>
    </r>
    <r>
      <rPr>
        <i/>
        <sz val="8"/>
        <color rgb="FF000000"/>
        <rFont val="Arial"/>
        <family val="2"/>
      </rPr>
      <t xml:space="preserve">% compared with </t>
    </r>
    <r>
      <rPr>
        <i/>
        <sz val="8"/>
        <color rgb="FF000000"/>
        <rFont val="Arial"/>
        <family val="2"/>
      </rPr>
      <t>1</t>
    </r>
    <r>
      <rPr>
        <i/>
        <sz val="8"/>
        <color rgb="FF000000"/>
        <rFont val="Arial"/>
        <family val="2"/>
      </rPr>
      <t>Q2</t>
    </r>
    <r>
      <rPr>
        <i/>
        <sz val="8"/>
        <color rgb="FF000000"/>
        <rFont val="Arial"/>
        <family val="2"/>
      </rPr>
      <t>1</t>
    </r>
    <r>
      <rPr>
        <i/>
        <sz val="8"/>
        <color rgb="FF000000"/>
        <rFont val="Arial"/>
        <family val="2"/>
      </rPr>
      <t>.  See "Explanation of GAAP and Non-GAAP Financial Measures" beginning on page 18 for the reconciliation of this Non-GAAP measure.</t>
    </r>
  </si>
  <si>
    <t>(c)    Includes gains (losses) on investments in BNY Mellon funds which hedge deferred incentive awards.</t>
  </si>
  <si>
    <t>(d)    Includes strategic equity, private equity and other investments.</t>
  </si>
  <si>
    <t>AVERAGE BALANCES AND INTEREST RATES</t>
  </si>
  <si>
    <t>Average balance</t>
  </si>
  <si>
    <t>Average rate</t>
  </si>
  <si>
    <t>(dollars in millions; average rates are annualized)</t>
  </si>
  <si>
    <t>Interest-earning assets:</t>
  </si>
  <si>
    <t>Interest-bearing deposits with banks (primarily foreign banks)</t>
  </si>
  <si>
    <r>
      <rPr>
        <sz val="8"/>
        <color rgb="FF000000"/>
        <rFont val="Arial"/>
        <family val="2"/>
      </rPr>
      <t xml:space="preserve">Federal funds sold and securities purchased under resale agreements </t>
    </r>
    <r>
      <rPr>
        <i/>
        <sz val="8"/>
        <color rgb="FF000000"/>
        <rFont val="Arial"/>
        <family val="2"/>
      </rPr>
      <t>(a)</t>
    </r>
  </si>
  <si>
    <t>Securities:</t>
  </si>
  <si>
    <t>U.S. government obligations</t>
  </si>
  <si>
    <t>U.S. government agency obligations</t>
  </si>
  <si>
    <r>
      <rPr>
        <sz val="8"/>
        <color rgb="FF000000"/>
        <rFont val="Arial"/>
        <family val="2"/>
      </rPr>
      <t xml:space="preserve">State and political subdivisions </t>
    </r>
    <r>
      <rPr>
        <i/>
        <sz val="8"/>
        <color rgb="FF000000"/>
        <rFont val="Arial"/>
        <family val="2"/>
      </rPr>
      <t>(b)</t>
    </r>
  </si>
  <si>
    <r>
      <rPr>
        <sz val="8"/>
        <color rgb="FF000000"/>
        <rFont val="Arial"/>
        <family val="2"/>
      </rPr>
      <t xml:space="preserve">Other securities </t>
    </r>
    <r>
      <rPr>
        <i/>
        <sz val="8"/>
        <color rgb="FF000000"/>
        <rFont val="Arial"/>
        <family val="2"/>
      </rPr>
      <t>(b)</t>
    </r>
  </si>
  <si>
    <r>
      <rPr>
        <sz val="8"/>
        <color rgb="FF000000"/>
        <rFont val="Arial"/>
        <family val="2"/>
      </rPr>
      <t xml:space="preserve">Total investment securities </t>
    </r>
    <r>
      <rPr>
        <i/>
        <sz val="8"/>
        <color rgb="FF000000"/>
        <rFont val="Arial"/>
        <family val="2"/>
      </rPr>
      <t>(b)</t>
    </r>
  </si>
  <si>
    <r>
      <rPr>
        <sz val="8"/>
        <color rgb="FF000000"/>
        <rFont val="Arial"/>
        <family val="2"/>
      </rPr>
      <t xml:space="preserve">Trading securities </t>
    </r>
    <r>
      <rPr>
        <i/>
        <sz val="8"/>
        <color rgb="FF000000"/>
        <rFont val="Arial"/>
        <family val="2"/>
      </rPr>
      <t>(b)</t>
    </r>
  </si>
  <si>
    <r>
      <rPr>
        <sz val="8"/>
        <color rgb="FF000000"/>
        <rFont val="Arial"/>
        <family val="2"/>
      </rPr>
      <t xml:space="preserve">Total securities </t>
    </r>
    <r>
      <rPr>
        <i/>
        <sz val="8"/>
        <color rgb="FF000000"/>
        <rFont val="Arial"/>
        <family val="2"/>
      </rPr>
      <t>(b)</t>
    </r>
  </si>
  <si>
    <r>
      <rPr>
        <b/>
        <sz val="8"/>
        <color rgb="FF000000"/>
        <rFont val="Arial"/>
        <family val="2"/>
      </rPr>
      <t xml:space="preserve">Total interest-earning assets </t>
    </r>
    <r>
      <rPr>
        <i/>
        <sz val="8"/>
        <color rgb="FF000000"/>
        <rFont val="Arial"/>
        <family val="2"/>
      </rPr>
      <t>(b)</t>
    </r>
  </si>
  <si>
    <t>Noninterest-earning assets</t>
  </si>
  <si>
    <t>Total assets</t>
  </si>
  <si>
    <t>Liabilities and equity</t>
  </si>
  <si>
    <t>Interest-bearing liabilities:</t>
  </si>
  <si>
    <t>Interest-bearing deposits</t>
  </si>
  <si>
    <r>
      <rPr>
        <sz val="8"/>
        <color rgb="FF000000"/>
        <rFont val="Arial"/>
        <family val="2"/>
      </rPr>
      <t xml:space="preserve">Federal funds purchased and securities sold under repurchase 
</t>
    </r>
    <r>
      <rPr>
        <sz val="8"/>
        <color rgb="FF000000"/>
        <rFont val="Arial"/>
        <family val="2"/>
      </rPr>
      <t xml:space="preserve">agreements </t>
    </r>
    <r>
      <rPr>
        <i/>
        <sz val="8"/>
        <color rgb="FF000000"/>
        <rFont val="Arial"/>
        <family val="2"/>
      </rPr>
      <t>(a)</t>
    </r>
  </si>
  <si>
    <t>Total interest-bearing liabilities</t>
  </si>
  <si>
    <t>Total noninterest-bearing deposits</t>
  </si>
  <si>
    <t>Other noninterest-bearing liabilities</t>
  </si>
  <si>
    <t>Total The Bank of New York Mellon Corporation shareholders' equity</t>
  </si>
  <si>
    <t>Noncontrolling interests</t>
  </si>
  <si>
    <t>Total liabilities and equity</t>
  </si>
  <si>
    <t>Net interest margin</t>
  </si>
  <si>
    <r>
      <rPr>
        <b/>
        <sz val="8"/>
        <color rgb="FF000000"/>
        <rFont val="Arial"/>
        <family val="2"/>
      </rPr>
      <t>Net interest margin (FTE) – Non-GAAP</t>
    </r>
    <r>
      <rPr>
        <i/>
        <sz val="8"/>
        <color rgb="FF000000"/>
        <rFont val="Arial"/>
        <family val="2"/>
      </rPr>
      <t xml:space="preserve"> (c)</t>
    </r>
  </si>
  <si>
    <r>
      <rPr>
        <i/>
        <sz val="8"/>
        <color rgb="FF000000"/>
        <rFont val="Arial"/>
        <family val="2"/>
      </rPr>
      <t xml:space="preserve">(a)    Includes the average impact of offsetting under enforceable netting agreements of approximately </t>
    </r>
    <r>
      <rPr>
        <i/>
        <sz val="8"/>
        <color rgb="FF000000"/>
        <rFont val="Arial"/>
        <family val="2"/>
      </rPr>
      <t>$</t>
    </r>
    <r>
      <rPr>
        <i/>
        <sz val="8"/>
        <color rgb="FF000000"/>
        <rFont val="Arial"/>
        <family val="2"/>
      </rPr>
      <t>53</t>
    </r>
    <r>
      <rPr>
        <i/>
        <sz val="8"/>
        <color rgb="FF000000"/>
        <rFont val="Arial"/>
        <family val="2"/>
      </rPr>
      <t xml:space="preserve"> billion for 1Q22, </t>
    </r>
    <r>
      <rPr>
        <i/>
        <sz val="8"/>
        <color rgb="FF000000"/>
        <rFont val="Arial"/>
        <family val="2"/>
      </rPr>
      <t>$54 billion for 4Q21, $47 billion for 3Q21, $41 billion for 2Q21</t>
    </r>
    <r>
      <rPr>
        <i/>
        <sz val="8"/>
        <color rgb="FF000000"/>
        <rFont val="Arial"/>
        <family val="2"/>
      </rPr>
      <t xml:space="preserve"> and</t>
    </r>
    <r>
      <rPr>
        <i/>
        <sz val="8"/>
        <color rgb="FF000000"/>
        <rFont val="Arial"/>
        <family val="2"/>
      </rPr>
      <t xml:space="preserve"> $37 billion for 1Q21</t>
    </r>
    <r>
      <rPr>
        <i/>
        <sz val="8"/>
        <color rgb="FF000000"/>
        <rFont val="Arial"/>
        <family val="2"/>
      </rPr>
      <t>.  On a Non-GAAP basis, excluding the impact of offsetting, the yield on federal funds sold and securities purchased under resale agreements would have been</t>
    </r>
    <r>
      <rPr>
        <i/>
        <sz val="8"/>
        <color rgb="FF000000"/>
        <rFont val="Arial"/>
        <family val="2"/>
      </rPr>
      <t xml:space="preserve"> </t>
    </r>
    <r>
      <rPr>
        <i/>
        <sz val="8"/>
        <color rgb="FF000000"/>
        <rFont val="Arial"/>
        <family val="2"/>
      </rPr>
      <t>0.19</t>
    </r>
    <r>
      <rPr>
        <i/>
        <sz val="8"/>
        <color rgb="FF000000"/>
        <rFont val="Arial"/>
        <family val="2"/>
      </rPr>
      <t xml:space="preserve">% for 1Q22, </t>
    </r>
    <r>
      <rPr>
        <i/>
        <sz val="8"/>
        <color rgb="FF000000"/>
        <rFont val="Arial"/>
        <family val="2"/>
      </rPr>
      <t>0.15% for 4Q21, 0.17% for 3Q21, 0.15% for 2Q21</t>
    </r>
    <r>
      <rPr>
        <i/>
        <sz val="8"/>
        <color rgb="FF000000"/>
        <rFont val="Arial"/>
        <family val="2"/>
      </rPr>
      <t xml:space="preserve"> and</t>
    </r>
    <r>
      <rPr>
        <i/>
        <sz val="8"/>
        <color rgb="FF000000"/>
        <rFont val="Arial"/>
        <family val="2"/>
      </rPr>
      <t xml:space="preserve"> 0.19% for 1Q21</t>
    </r>
    <r>
      <rPr>
        <i/>
        <sz val="8"/>
        <color rgb="FF000000"/>
        <rFont val="Arial"/>
        <family val="2"/>
      </rPr>
      <t xml:space="preserve">.  On a Non-GAAP basis, excluding the impact of offsetting, the rate on federal funds purchased and securities sold under repurchase agreements would have been </t>
    </r>
    <r>
      <rPr>
        <i/>
        <sz val="8"/>
        <color rgb="FF000000"/>
        <rFont val="Arial"/>
        <family val="2"/>
      </rPr>
      <t>0.07</t>
    </r>
    <r>
      <rPr>
        <i/>
        <sz val="8"/>
        <color rgb="FF000000"/>
        <rFont val="Arial"/>
        <family val="2"/>
      </rPr>
      <t xml:space="preserve">% for 1Q22, </t>
    </r>
    <r>
      <rPr>
        <i/>
        <sz val="8"/>
        <color rgb="FF000000"/>
        <rFont val="Arial"/>
        <family val="2"/>
      </rPr>
      <t>0.01% for 4Q21, 0.02% for 3Q21, (0.04)% for 2Q21</t>
    </r>
    <r>
      <rPr>
        <i/>
        <sz val="8"/>
        <color rgb="FF000000"/>
        <rFont val="Arial"/>
        <family val="2"/>
      </rPr>
      <t xml:space="preserve"> and</t>
    </r>
    <r>
      <rPr>
        <i/>
        <sz val="8"/>
        <color rgb="FF000000"/>
        <rFont val="Arial"/>
        <family val="2"/>
      </rPr>
      <t xml:space="preserve"> (0.02)% for 1Q21</t>
    </r>
    <r>
      <rPr>
        <i/>
        <sz val="8"/>
        <color rgb="FF000000"/>
        <rFont val="Arial"/>
        <family val="2"/>
      </rPr>
      <t>.  We believe providing the rates excluding the impact of netting is useful to investors as it is more reflective of the actual rates earned and paid.</t>
    </r>
  </si>
  <si>
    <t>(b)    Average rates were calculated on an FTE basis, at tax rates of approximately 21%.</t>
  </si>
  <si>
    <r>
      <rPr>
        <i/>
        <sz val="8"/>
        <color rgb="FF000000"/>
        <rFont val="Arial"/>
        <family val="2"/>
      </rPr>
      <t>(c)    See "Explanation of GAAP and Non-GAAP Financial Measures" beginning on page 18 for the reconciliation of this Non-GAAP measure.</t>
    </r>
  </si>
  <si>
    <t>CAPITAL AND LIQUIDITY</t>
  </si>
  <si>
    <r>
      <rPr>
        <b/>
        <sz val="8"/>
        <color rgb="FF000000"/>
        <rFont val="Arial"/>
        <family val="2"/>
      </rPr>
      <t xml:space="preserve">Consolidated regulatory capital ratios </t>
    </r>
    <r>
      <rPr>
        <i/>
        <sz val="8"/>
        <color rgb="FF000000"/>
        <rFont val="Arial"/>
        <family val="2"/>
      </rPr>
      <t>(a)</t>
    </r>
  </si>
  <si>
    <t>Standardized Approach:</t>
  </si>
  <si>
    <t>Advanced Approaches:</t>
  </si>
  <si>
    <t>Tier 1 leverage ratio:</t>
  </si>
  <si>
    <t>SLR:</t>
  </si>
  <si>
    <t>(b)</t>
  </si>
  <si>
    <t>Average liquidity coverage ratio</t>
  </si>
  <si>
    <r>
      <rPr>
        <i/>
        <sz val="8"/>
        <color rgb="FF000000"/>
        <rFont val="Arial"/>
        <family val="2"/>
      </rPr>
      <t>(b)    Reflects the temporary exclusion of U.S. Treasury securities from the leverage exposure used in the SLR calculation which increased our consolidated SLR by 68 basis points at March 31, 2021</t>
    </r>
    <r>
      <rPr>
        <i/>
        <sz val="8"/>
        <color rgb="FF000000"/>
        <rFont val="Arial"/>
        <family val="2"/>
      </rPr>
      <t xml:space="preserve">.  The temporary exclusion ceased to apply beginning April 1, 2021. </t>
    </r>
  </si>
  <si>
    <t>SECURITIES SERVICES BUSINESS SEGMENT</t>
  </si>
  <si>
    <t>Income statement:</t>
  </si>
  <si>
    <t>Revenue:</t>
  </si>
  <si>
    <t>Total investment services fees</t>
  </si>
  <si>
    <r>
      <rPr>
        <sz val="8"/>
        <color rgb="FF000000"/>
        <rFont val="Arial"/>
        <family val="2"/>
      </rPr>
      <t xml:space="preserve">Other fees </t>
    </r>
    <r>
      <rPr>
        <i/>
        <sz val="8"/>
        <color rgb="FF000000"/>
        <rFont val="Arial"/>
        <family val="2"/>
      </rPr>
      <t>(a)</t>
    </r>
  </si>
  <si>
    <t>Noninterest expense (ex. amortization of intangible assets)</t>
  </si>
  <si>
    <t>Total revenue by line of business:</t>
  </si>
  <si>
    <t>Total revenue by line of business</t>
  </si>
  <si>
    <t>Financial ratios:</t>
  </si>
  <si>
    <r>
      <rPr>
        <sz val="8"/>
        <color rgb="FF000000"/>
        <rFont val="Arial"/>
        <family val="2"/>
      </rPr>
      <t xml:space="preserve">Memo: Securities lending revenue </t>
    </r>
    <r>
      <rPr>
        <i/>
        <sz val="8"/>
        <color rgb="FF000000"/>
        <rFont val="Arial"/>
        <family val="2"/>
      </rPr>
      <t>(b)</t>
    </r>
  </si>
  <si>
    <t>(a)    Other fees primarily include financing-related fees.</t>
  </si>
  <si>
    <t>(b)    Included in investment services fees reported in the Asset Servicing line of business.</t>
  </si>
  <si>
    <t>(dollars in millions, unless otherwise noted)</t>
  </si>
  <si>
    <t>Selected balance sheet data:</t>
  </si>
  <si>
    <t>Average loans</t>
  </si>
  <si>
    <r>
      <rPr>
        <sz val="8"/>
        <color rgb="FF000000"/>
        <rFont val="Arial"/>
        <family val="2"/>
      </rPr>
      <t xml:space="preserve">Average assets </t>
    </r>
    <r>
      <rPr>
        <i/>
        <sz val="8"/>
        <color rgb="FF000000"/>
        <rFont val="Arial"/>
        <family val="2"/>
      </rPr>
      <t>(a)</t>
    </r>
  </si>
  <si>
    <t>Average deposits</t>
  </si>
  <si>
    <t>Selected metrics:</t>
  </si>
  <si>
    <r>
      <rPr>
        <sz val="8"/>
        <color rgb="FF000000"/>
        <rFont val="Arial"/>
        <family val="2"/>
      </rPr>
      <t xml:space="preserve">AUC/A at period end </t>
    </r>
    <r>
      <rPr>
        <i/>
        <sz val="8"/>
        <color rgb="FF000000"/>
        <rFont val="Arial"/>
        <family val="2"/>
      </rPr>
      <t>(in trillions) (b)(c)</t>
    </r>
  </si>
  <si>
    <r>
      <rPr>
        <sz val="8"/>
        <color rgb="FF000000"/>
        <rFont val="Arial"/>
        <family val="2"/>
      </rPr>
      <t xml:space="preserve">Market value of securities on loan at period end </t>
    </r>
    <r>
      <rPr>
        <i/>
        <sz val="8"/>
        <color rgb="FF000000"/>
        <rFont val="Arial"/>
        <family val="2"/>
      </rPr>
      <t>(in billions) (d)</t>
    </r>
  </si>
  <si>
    <r>
      <rPr>
        <i/>
        <sz val="8"/>
        <color rgb="FF000000"/>
        <rFont val="Arial"/>
        <family val="2"/>
      </rPr>
      <t>(a)    In business segments where average deposits are greater than average loans, average assets include an allocation of investment securities equal to the difference.</t>
    </r>
  </si>
  <si>
    <r>
      <rPr>
        <i/>
        <sz val="8"/>
        <color rgb="FF000000"/>
        <rFont val="Arial"/>
        <family val="2"/>
      </rPr>
      <t xml:space="preserve">(b)    </t>
    </r>
    <r>
      <rPr>
        <i/>
        <sz val="8"/>
        <color rgb="FF000000"/>
        <rFont val="Arial"/>
        <family val="2"/>
      </rPr>
      <t>March</t>
    </r>
    <r>
      <rPr>
        <i/>
        <sz val="8"/>
        <color rgb="FF000000"/>
        <rFont val="Arial"/>
        <family val="2"/>
      </rPr>
      <t xml:space="preserve"> 31, 202</t>
    </r>
    <r>
      <rPr>
        <i/>
        <sz val="8"/>
        <color rgb="FF000000"/>
        <rFont val="Arial"/>
        <family val="2"/>
      </rPr>
      <t>2</t>
    </r>
    <r>
      <rPr>
        <i/>
        <sz val="8"/>
        <color rgb="FF000000"/>
        <rFont val="Arial"/>
        <family val="2"/>
      </rPr>
      <t xml:space="preserve"> information is preliminary.</t>
    </r>
  </si>
  <si>
    <r>
      <rPr>
        <i/>
        <sz val="8"/>
        <color rgb="FF000000"/>
        <rFont val="Arial"/>
        <family val="2"/>
      </rPr>
      <t>(c)    Consists of AUC/A primarily from the Asset Servicing</t>
    </r>
    <r>
      <rPr>
        <i/>
        <sz val="8"/>
        <color rgb="FF000000"/>
        <rFont val="Arial"/>
        <family val="2"/>
      </rPr>
      <t xml:space="preserve"> line of</t>
    </r>
    <r>
      <rPr>
        <i/>
        <sz val="8"/>
        <color rgb="FF000000"/>
        <rFont val="Arial"/>
        <family val="2"/>
      </rPr>
      <t xml:space="preserve"> business and, to a lesser extent, the Issuer Services business.  Includes the AUC/A of CIBC Mellon of </t>
    </r>
    <r>
      <rPr>
        <i/>
        <sz val="8"/>
        <color rgb="FF000000"/>
        <rFont val="Arial"/>
        <family val="2"/>
      </rPr>
      <t>$</t>
    </r>
    <r>
      <rPr>
        <i/>
        <sz val="8"/>
        <color rgb="FF000000"/>
        <rFont val="Arial"/>
        <family val="2"/>
      </rPr>
      <t>1.7</t>
    </r>
    <r>
      <rPr>
        <i/>
        <sz val="8"/>
        <color rgb="FF000000"/>
        <rFont val="Arial"/>
        <family val="2"/>
      </rPr>
      <t xml:space="preserve"> trillion at March 31, 2022</t>
    </r>
    <r>
      <rPr>
        <i/>
        <sz val="8"/>
        <color rgb="FF000000"/>
        <rFont val="Arial"/>
        <family val="2"/>
      </rPr>
      <t>,</t>
    </r>
    <r>
      <rPr>
        <i/>
        <sz val="8"/>
        <color rgb="FF000000"/>
        <rFont val="Arial"/>
        <family val="2"/>
      </rPr>
      <t xml:space="preserve"> </t>
    </r>
    <r>
      <rPr>
        <i/>
        <sz val="8"/>
        <color rgb="FF000000"/>
        <rFont val="Arial"/>
        <family val="2"/>
      </rPr>
      <t>Dec. 31, 2021, Sept. 30, 2021 and June 30, 2021</t>
    </r>
    <r>
      <rPr>
        <i/>
        <sz val="8"/>
        <color rgb="FF000000"/>
        <rFont val="Arial"/>
        <family val="2"/>
      </rPr>
      <t xml:space="preserve"> </t>
    </r>
    <r>
      <rPr>
        <i/>
        <sz val="8"/>
        <color rgb="FF000000"/>
        <rFont val="Arial"/>
        <family val="2"/>
      </rPr>
      <t>and</t>
    </r>
    <r>
      <rPr>
        <i/>
        <sz val="8"/>
        <color rgb="FF000000"/>
        <rFont val="Arial"/>
        <family val="2"/>
      </rPr>
      <t xml:space="preserve"> $1.6 trillion at March 31, 2021</t>
    </r>
    <r>
      <rPr>
        <i/>
        <sz val="8"/>
        <color rgb="FF000000"/>
        <rFont val="Arial"/>
        <family val="2"/>
      </rPr>
      <t>.</t>
    </r>
  </si>
  <si>
    <r>
      <rPr>
        <i/>
        <sz val="8"/>
        <color rgb="FF000000"/>
        <rFont val="Arial"/>
        <family val="2"/>
      </rPr>
      <t xml:space="preserve">(d)    Represents the total amount of securities on loan in our agency securities lending program.  Excludes securities for which BNY Mellon acts as agent on behalf of CIBC Mellon clients, which totaled </t>
    </r>
    <r>
      <rPr>
        <i/>
        <sz val="8"/>
        <color rgb="FF000000"/>
        <rFont val="Arial"/>
        <family val="2"/>
      </rPr>
      <t>$</t>
    </r>
    <r>
      <rPr>
        <i/>
        <sz val="8"/>
        <color rgb="FF000000"/>
        <rFont val="Arial"/>
        <family val="2"/>
      </rPr>
      <t>78</t>
    </r>
    <r>
      <rPr>
        <i/>
        <sz val="8"/>
        <color rgb="FF000000"/>
        <rFont val="Arial"/>
        <family val="2"/>
      </rPr>
      <t xml:space="preserve"> billion at March 31, 2022, </t>
    </r>
    <r>
      <rPr>
        <i/>
        <sz val="8"/>
        <color rgb="FF000000"/>
        <rFont val="Arial"/>
        <family val="2"/>
      </rPr>
      <t>$71 billion at Dec. 31, 2021, $68 billion at Sept. 30, 2021, $63 billion at June 30, 2021</t>
    </r>
    <r>
      <rPr>
        <i/>
        <sz val="8"/>
        <color rgb="FF000000"/>
        <rFont val="Arial"/>
        <family val="2"/>
      </rPr>
      <t xml:space="preserve"> and</t>
    </r>
    <r>
      <rPr>
        <i/>
        <sz val="8"/>
        <color rgb="FF000000"/>
        <rFont val="Arial"/>
        <family val="2"/>
      </rPr>
      <t xml:space="preserve"> $64 billion at March 31, 2021</t>
    </r>
    <r>
      <rPr>
        <i/>
        <sz val="8"/>
        <color rgb="FF000000"/>
        <rFont val="Arial"/>
        <family val="2"/>
      </rPr>
      <t>.</t>
    </r>
  </si>
  <si>
    <t>MARKET AND WEALTH SERVICES BUSINESS SEGMENT</t>
  </si>
  <si>
    <t>Pershing</t>
  </si>
  <si>
    <t>Treasury Services</t>
  </si>
  <si>
    <t>Clearance and Collateral Management</t>
  </si>
  <si>
    <r>
      <rPr>
        <sz val="8"/>
        <color rgb="FF000000"/>
        <rFont val="Arial"/>
        <family val="2"/>
      </rPr>
      <t xml:space="preserve">AUC/A at period end </t>
    </r>
    <r>
      <rPr>
        <i/>
        <sz val="8"/>
        <color rgb="FF000000"/>
        <rFont val="Arial"/>
        <family val="2"/>
      </rPr>
      <t>(in trillions) (b)</t>
    </r>
  </si>
  <si>
    <r>
      <rPr>
        <sz val="8"/>
        <color rgb="FF000000"/>
        <rFont val="Arial"/>
        <family val="2"/>
      </rPr>
      <t>Net new assets</t>
    </r>
    <r>
      <rPr>
        <sz val="8"/>
        <color rgb="FF000000"/>
        <rFont val="Arial"/>
        <family val="2"/>
      </rPr>
      <t xml:space="preserve"> </t>
    </r>
    <r>
      <rPr>
        <sz val="8"/>
        <color rgb="FF000000"/>
        <rFont val="Arial"/>
        <family val="2"/>
      </rPr>
      <t>(U.</t>
    </r>
    <r>
      <rPr>
        <sz val="8"/>
        <color rgb="FF000000"/>
        <rFont val="Arial"/>
        <family val="2"/>
      </rPr>
      <t>S. platform)</t>
    </r>
    <r>
      <rPr>
        <sz val="8"/>
        <color rgb="FF000000"/>
        <rFont val="Arial"/>
        <family val="2"/>
      </rPr>
      <t xml:space="preserve"> </t>
    </r>
    <r>
      <rPr>
        <i/>
        <sz val="8"/>
        <color rgb="FF000000"/>
        <rFont val="Arial"/>
        <family val="2"/>
      </rPr>
      <t>(in billions) (d)</t>
    </r>
  </si>
  <si>
    <r>
      <rPr>
        <sz val="8"/>
        <color rgb="FF000000"/>
        <rFont val="Arial"/>
        <family val="2"/>
      </rPr>
      <t>Average active clearing accounts (</t>
    </r>
    <r>
      <rPr>
        <i/>
        <sz val="8"/>
        <color rgb="FF000000"/>
        <rFont val="Arial"/>
        <family val="2"/>
      </rPr>
      <t>in thousands)</t>
    </r>
  </si>
  <si>
    <t>Average daily U.S. dollar payment volumes</t>
  </si>
  <si>
    <r>
      <rPr>
        <sz val="8"/>
        <color rgb="FF000000"/>
        <rFont val="Arial"/>
        <family val="2"/>
      </rPr>
      <t>Average tri-party collateral management balances (</t>
    </r>
    <r>
      <rPr>
        <i/>
        <sz val="8"/>
        <color rgb="FF000000"/>
        <rFont val="Arial"/>
        <family val="2"/>
      </rPr>
      <t>in billions)</t>
    </r>
  </si>
  <si>
    <r>
      <rPr>
        <i/>
        <sz val="8"/>
        <color rgb="FF000000"/>
        <rFont val="Arial"/>
        <family val="2"/>
      </rPr>
      <t xml:space="preserve">(b)    </t>
    </r>
    <r>
      <rPr>
        <i/>
        <sz val="8"/>
        <color rgb="FF000000"/>
        <rFont val="Arial"/>
        <family val="2"/>
      </rPr>
      <t xml:space="preserve">March 31, 2022 </t>
    </r>
    <r>
      <rPr>
        <i/>
        <sz val="8"/>
        <color rgb="FF000000"/>
        <rFont val="Arial"/>
        <family val="2"/>
      </rPr>
      <t>information is preliminary.</t>
    </r>
  </si>
  <si>
    <r>
      <rPr>
        <i/>
        <sz val="8"/>
        <color rgb="FF000000"/>
        <rFont val="Arial"/>
        <family val="2"/>
      </rPr>
      <t xml:space="preserve">(c)    Consists of AUC/A from the Clearance and Collateral Management and Pershing </t>
    </r>
    <r>
      <rPr>
        <i/>
        <sz val="8"/>
        <color rgb="FF000000"/>
        <rFont val="Arial"/>
        <family val="2"/>
      </rPr>
      <t xml:space="preserve">lines of </t>
    </r>
    <r>
      <rPr>
        <i/>
        <sz val="8"/>
        <color rgb="FF000000"/>
        <rFont val="Arial"/>
        <family val="2"/>
      </rPr>
      <t>business</t>
    </r>
    <r>
      <rPr>
        <i/>
        <sz val="8"/>
        <color rgb="FF000000"/>
        <rFont val="Arial"/>
        <family val="2"/>
      </rPr>
      <t>.</t>
    </r>
  </si>
  <si>
    <r>
      <rPr>
        <i/>
        <sz val="8"/>
        <color rgb="FF000000"/>
        <rFont val="Arial"/>
        <family val="2"/>
      </rPr>
      <t>(d)    Net new assets represent net flows of assets (e.g., net cash deposits and net securities transfers, including dividends and interest) in customer accounts in Pershing LLC, a U.S. broker-dealer.</t>
    </r>
  </si>
  <si>
    <t>INVESTMENT AND WEALTH MANAGEMENT BUSINESS SEGMENT</t>
  </si>
  <si>
    <t>Investment management fees</t>
  </si>
  <si>
    <r>
      <rPr>
        <b/>
        <sz val="8"/>
        <color rgb="FF000000"/>
        <rFont val="Arial"/>
        <family val="2"/>
      </rPr>
      <t>Investment management and performance fees</t>
    </r>
    <r>
      <rPr>
        <sz val="8"/>
        <color rgb="FF000000"/>
        <rFont val="Arial"/>
        <family val="2"/>
      </rPr>
      <t xml:space="preserve"> </t>
    </r>
    <r>
      <rPr>
        <i/>
        <sz val="8"/>
        <color rgb="FF000000"/>
        <rFont val="Arial"/>
        <family val="2"/>
      </rPr>
      <t>(a)</t>
    </r>
  </si>
  <si>
    <r>
      <rPr>
        <sz val="8"/>
        <color rgb="FF000000"/>
        <rFont val="Arial"/>
        <family val="2"/>
      </rPr>
      <t xml:space="preserve">Other fees </t>
    </r>
    <r>
      <rPr>
        <i/>
        <sz val="8"/>
        <color rgb="FF000000"/>
        <rFont val="Arial"/>
        <family val="2"/>
      </rPr>
      <t xml:space="preserve">(b) </t>
    </r>
  </si>
  <si>
    <r>
      <rPr>
        <sz val="8"/>
        <color rgb="FF000000"/>
        <rFont val="Arial"/>
        <family val="2"/>
      </rPr>
      <t xml:space="preserve">Investment and other revenue </t>
    </r>
    <r>
      <rPr>
        <i/>
        <sz val="8"/>
        <color rgb="FF000000"/>
        <rFont val="Arial"/>
        <family val="2"/>
      </rPr>
      <t>(c)</t>
    </r>
  </si>
  <si>
    <r>
      <rPr>
        <b/>
        <sz val="8"/>
        <color rgb="FF000000"/>
        <rFont val="Arial"/>
        <family val="2"/>
      </rPr>
      <t xml:space="preserve">Total fee and other revenue </t>
    </r>
    <r>
      <rPr>
        <i/>
        <sz val="8"/>
        <color rgb="FF000000"/>
        <rFont val="Arial"/>
        <family val="2"/>
      </rPr>
      <t>(c)</t>
    </r>
  </si>
  <si>
    <t>Investment Management</t>
  </si>
  <si>
    <t>Wealth Management</t>
  </si>
  <si>
    <r>
      <rPr>
        <sz val="8"/>
        <color rgb="FF000000"/>
        <rFont val="Arial"/>
        <family val="2"/>
      </rPr>
      <t>Adjusted pre-tax operating margin – Non-GAAP</t>
    </r>
    <r>
      <rPr>
        <i/>
        <sz val="8"/>
        <color rgb="FF000000"/>
        <rFont val="Arial"/>
        <family val="2"/>
      </rPr>
      <t xml:space="preserve"> (d)</t>
    </r>
  </si>
  <si>
    <t>Average assets (e)</t>
  </si>
  <si>
    <r>
      <rPr>
        <i/>
        <sz val="8"/>
        <color rgb="FF000000"/>
        <rFont val="Arial"/>
        <family val="2"/>
      </rPr>
      <t xml:space="preserve">(a)    On a constant currency basis (Non-GAAP), investment management and performance fees </t>
    </r>
    <r>
      <rPr>
        <i/>
        <sz val="8"/>
        <color rgb="FF000000"/>
        <rFont val="Arial"/>
        <family val="2"/>
      </rPr>
      <t>increased</t>
    </r>
    <r>
      <rPr>
        <i/>
        <sz val="8"/>
        <color rgb="FF000000"/>
        <rFont val="Arial"/>
        <family val="2"/>
      </rPr>
      <t xml:space="preserve"> 1</t>
    </r>
    <r>
      <rPr>
        <i/>
        <sz val="8"/>
        <color rgb="FF000000"/>
        <rFont val="Arial"/>
        <family val="2"/>
      </rPr>
      <t xml:space="preserve">% compared with </t>
    </r>
    <r>
      <rPr>
        <i/>
        <sz val="8"/>
        <color rgb="FF000000"/>
        <rFont val="Arial"/>
        <family val="2"/>
      </rPr>
      <t>1</t>
    </r>
    <r>
      <rPr>
        <i/>
        <sz val="8"/>
        <color rgb="FF000000"/>
        <rFont val="Arial"/>
        <family val="2"/>
      </rPr>
      <t>Q2</t>
    </r>
    <r>
      <rPr>
        <i/>
        <sz val="8"/>
        <color rgb="FF000000"/>
        <rFont val="Arial"/>
        <family val="2"/>
      </rPr>
      <t>1</t>
    </r>
    <r>
      <rPr>
        <i/>
        <sz val="8"/>
        <color rgb="FF000000"/>
        <rFont val="Arial"/>
        <family val="2"/>
      </rPr>
      <t>.  See "Explanation of GAAP and Non-GAAP Financial Measures" beginning on page 18 for the reconciliation of this Non-GAAP measure.</t>
    </r>
  </si>
  <si>
    <t xml:space="preserve">(b)    Other fees primarily include investment services fees. </t>
  </si>
  <si>
    <r>
      <rPr>
        <i/>
        <sz val="8"/>
        <color rgb="FF000000"/>
        <rFont val="Arial"/>
        <family val="2"/>
      </rPr>
      <t xml:space="preserve">(c)    Investment and other revenue and total fee and other revenue are net of income </t>
    </r>
    <r>
      <rPr>
        <i/>
        <sz val="8"/>
        <color rgb="FF000000"/>
        <rFont val="Arial"/>
        <family val="2"/>
      </rPr>
      <t xml:space="preserve">(loss) </t>
    </r>
    <r>
      <rPr>
        <i/>
        <sz val="8"/>
        <color rgb="FF000000"/>
        <rFont val="Arial"/>
        <family val="2"/>
      </rPr>
      <t>attributable to noncontrolling interests related to consolidated investment management funds.</t>
    </r>
  </si>
  <si>
    <r>
      <rPr>
        <i/>
        <sz val="8"/>
        <color rgb="FF000000"/>
        <rFont val="Arial"/>
        <family val="2"/>
      </rPr>
      <t xml:space="preserve">(d)    Net of distribution and servicing expense.  See "Explanation of GAAP and Non-GAAP Financial Measures" beginning on page 18 for the reconciliation of this Non-GAAP measure. </t>
    </r>
  </si>
  <si>
    <r>
      <rPr>
        <i/>
        <sz val="8"/>
        <color rgb="FF000000"/>
        <rFont val="Arial"/>
        <family val="2"/>
      </rPr>
      <t>(e)    In business segments where average deposits are greater than average loans, average assets include an allocation of investment securities equal to the difference.</t>
    </r>
  </si>
  <si>
    <t>AUM BY PRODUCT TYPE, CHANGES IN AUM AND WEALTH MANAGEMENT CLIENT ASSETS</t>
  </si>
  <si>
    <t>(dollars in billions)</t>
  </si>
  <si>
    <r>
      <rPr>
        <b/>
        <sz val="8"/>
        <color rgb="FF000000"/>
        <rFont val="Arial"/>
        <family val="2"/>
      </rPr>
      <t>AUM by product type</t>
    </r>
    <r>
      <rPr>
        <i/>
        <sz val="8"/>
        <color rgb="FF000000"/>
        <rFont val="Arial"/>
        <family val="2"/>
      </rPr>
      <t xml:space="preserve"> (a)(b):</t>
    </r>
  </si>
  <si>
    <t>Equity</t>
  </si>
  <si>
    <t>Fixed income</t>
  </si>
  <si>
    <t>Index</t>
  </si>
  <si>
    <t>Liability-driven investments</t>
  </si>
  <si>
    <t>Multi-asset and alternative investments</t>
  </si>
  <si>
    <t>Cash</t>
  </si>
  <si>
    <t>Total AUM</t>
  </si>
  <si>
    <r>
      <rPr>
        <b/>
        <sz val="8"/>
        <color rgb="FF000000"/>
        <rFont val="Arial"/>
        <family val="2"/>
      </rPr>
      <t>Changes in AUM</t>
    </r>
    <r>
      <rPr>
        <sz val="8"/>
        <color rgb="FF000000"/>
        <rFont val="Arial"/>
        <family val="2"/>
      </rPr>
      <t xml:space="preserve"> </t>
    </r>
    <r>
      <rPr>
        <i/>
        <sz val="8"/>
        <color rgb="FF000000"/>
        <rFont val="Arial"/>
        <family val="2"/>
      </rPr>
      <t>(a)(b):</t>
    </r>
  </si>
  <si>
    <t>Beginning balance of AUM</t>
  </si>
  <si>
    <t>Net inflows (outflows):</t>
  </si>
  <si>
    <t>Long-term strategies:</t>
  </si>
  <si>
    <t xml:space="preserve">Total long-term strategies (outflows) inflows </t>
  </si>
  <si>
    <t>Short-term strategies:</t>
  </si>
  <si>
    <t xml:space="preserve">Total net (outlfows) inflows </t>
  </si>
  <si>
    <t xml:space="preserve">Net market impact </t>
  </si>
  <si>
    <t>Net currency impact</t>
  </si>
  <si>
    <t>Divestiture/Other</t>
  </si>
  <si>
    <t>Ending balance of AUM</t>
  </si>
  <si>
    <r>
      <rPr>
        <b/>
        <sz val="8"/>
        <color rgb="FF000000"/>
        <rFont val="Arial"/>
        <family val="2"/>
      </rPr>
      <t xml:space="preserve">Wealth Management client assets </t>
    </r>
    <r>
      <rPr>
        <i/>
        <sz val="8"/>
        <color rgb="FF000000"/>
        <rFont val="Arial"/>
        <family val="2"/>
      </rPr>
      <t>(a)(c)</t>
    </r>
  </si>
  <si>
    <r>
      <rPr>
        <i/>
        <sz val="8"/>
        <color rgb="FF000000"/>
        <rFont val="Arial"/>
        <family val="2"/>
      </rPr>
      <t xml:space="preserve">(a)    </t>
    </r>
    <r>
      <rPr>
        <i/>
        <sz val="8"/>
        <color rgb="FF000000"/>
        <rFont val="Arial"/>
        <family val="2"/>
      </rPr>
      <t>March 31, 2022</t>
    </r>
    <r>
      <rPr>
        <i/>
        <sz val="8"/>
        <color rgb="FF000000"/>
        <rFont val="Arial"/>
        <family val="2"/>
      </rPr>
      <t xml:space="preserve"> information is preliminary.</t>
    </r>
  </si>
  <si>
    <r>
      <rPr>
        <i/>
        <sz val="8"/>
        <color rgb="FF000000"/>
        <rFont val="Arial"/>
        <family val="2"/>
      </rPr>
      <t>(b)    Excludes assets managed outside of the Investment and Wealth Management business segment.</t>
    </r>
  </si>
  <si>
    <r>
      <rPr>
        <i/>
        <sz val="8"/>
        <color rgb="FF000000"/>
        <rFont val="Arial"/>
        <family val="2"/>
      </rPr>
      <t>(c)    Includes AUM and AUC/A in the Wealth Management</t>
    </r>
    <r>
      <rPr>
        <i/>
        <sz val="8"/>
        <color rgb="FF000000"/>
        <rFont val="Arial"/>
        <family val="2"/>
      </rPr>
      <t xml:space="preserve"> line of</t>
    </r>
    <r>
      <rPr>
        <i/>
        <sz val="8"/>
        <color rgb="FF000000"/>
        <rFont val="Arial"/>
        <family val="2"/>
      </rPr>
      <t xml:space="preserve"> business.</t>
    </r>
  </si>
  <si>
    <t>OTHER SEGMENT</t>
  </si>
  <si>
    <t>Net interest (expense)</t>
  </si>
  <si>
    <t>(Loss) before taxes</t>
  </si>
  <si>
    <t>Average loans and leases</t>
  </si>
  <si>
    <t xml:space="preserve">Average assets </t>
  </si>
  <si>
    <t>SECURITIES PORTFOLIO</t>
  </si>
  <si>
    <t>Dec. 31, 2021</t>
  </si>
  <si>
    <t>1Q22
change in
unrealized
gain (loss)</t>
  </si>
  <si>
    <t>March 31, 2022</t>
  </si>
  <si>
    <r>
      <rPr>
        <sz val="8"/>
        <color rgb="FF000000"/>
        <rFont val="Arial"/>
        <family val="2"/>
      </rPr>
      <t xml:space="preserve">Fair value
</t>
    </r>
    <r>
      <rPr>
        <sz val="8"/>
        <color rgb="FF000000"/>
        <rFont val="Arial"/>
        <family val="2"/>
      </rPr>
      <t xml:space="preserve">as a % of amortized
</t>
    </r>
    <r>
      <rPr>
        <sz val="8"/>
        <color rgb="FF000000"/>
        <rFont val="Arial"/>
        <family val="2"/>
      </rPr>
      <t>cost </t>
    </r>
    <r>
      <rPr>
        <i/>
        <sz val="8"/>
        <color rgb="FF000000"/>
        <rFont val="Arial"/>
        <family val="2"/>
      </rPr>
      <t>(a)</t>
    </r>
  </si>
  <si>
    <t>Unrealized
gain (loss)</t>
  </si>
  <si>
    <r>
      <rPr>
        <sz val="8"/>
        <color rgb="FF000000"/>
        <rFont val="Arial"/>
        <family val="2"/>
      </rPr>
      <t xml:space="preserve">Ratings </t>
    </r>
    <r>
      <rPr>
        <i/>
        <sz val="8"/>
        <color rgb="FF000000"/>
        <rFont val="Arial"/>
        <family val="2"/>
      </rPr>
      <t>(c)</t>
    </r>
  </si>
  <si>
    <t>Amortized
cost</t>
  </si>
  <si>
    <t>Fair value</t>
  </si>
  <si>
    <r>
      <rPr>
        <sz val="8"/>
        <color rgb="FF000000"/>
        <rFont val="Arial"/>
        <family val="2"/>
      </rPr>
      <t xml:space="preserve">% Floating
</t>
    </r>
    <r>
      <rPr>
        <sz val="8"/>
        <color rgb="FF000000"/>
        <rFont val="Arial"/>
        <family val="2"/>
      </rPr>
      <t xml:space="preserve">rate </t>
    </r>
    <r>
      <rPr>
        <i/>
        <sz val="8"/>
        <color rgb="FF000000"/>
        <rFont val="Arial"/>
        <family val="2"/>
      </rPr>
      <t>(b)</t>
    </r>
  </si>
  <si>
    <t>AAA/
AA-</t>
  </si>
  <si>
    <t>A+/
A-</t>
  </si>
  <si>
    <t>BBB+/
BBB-</t>
  </si>
  <si>
    <t>BB+ and
lower</t>
  </si>
  <si>
    <t>Not
rated</t>
  </si>
  <si>
    <t> Fair value</t>
  </si>
  <si>
    <t>Agency RMBS</t>
  </si>
  <si>
    <t>U.S. Treasury</t>
  </si>
  <si>
    <t>Agency commercial MBS</t>
  </si>
  <si>
    <t>Supranational</t>
  </si>
  <si>
    <r>
      <rPr>
        <sz val="8"/>
        <color rgb="FF000000"/>
        <rFont val="Arial"/>
        <family val="2"/>
      </rPr>
      <t>U.S. government agencies</t>
    </r>
  </si>
  <si>
    <t>Foreign covered bonds</t>
  </si>
  <si>
    <t>CLOs</t>
  </si>
  <si>
    <r>
      <rPr>
        <sz val="8"/>
        <color rgb="FF000000"/>
        <rFont val="Arial"/>
        <family val="2"/>
      </rPr>
      <t>Non-agency commercial MBS</t>
    </r>
  </si>
  <si>
    <r>
      <rPr>
        <sz val="8"/>
        <color rgb="FF000000"/>
        <rFont val="Arial"/>
        <family val="2"/>
      </rPr>
      <t>Foreign government agencies</t>
    </r>
  </si>
  <si>
    <t>Non-agency RMBS</t>
  </si>
  <si>
    <r>
      <rPr>
        <sz val="8"/>
        <color rgb="FF000000"/>
        <rFont val="Arial"/>
        <family val="2"/>
      </rPr>
      <t>State and political subdivisions</t>
    </r>
  </si>
  <si>
    <r>
      <rPr>
        <sz val="8"/>
        <color rgb="FF000000"/>
        <rFont val="Arial"/>
        <family val="2"/>
      </rPr>
      <t>Other asset-backed securities</t>
    </r>
  </si>
  <si>
    <t>Corporate bonds</t>
  </si>
  <si>
    <t>Total securities</t>
  </si>
  <si>
    <t>(d)</t>
  </si>
  <si>
    <t>(d)(e)</t>
  </si>
  <si>
    <t>(d)(f)</t>
  </si>
  <si>
    <t>(a)    Amortized cost reflects historical impairments, and is net of allowance for credit losses.</t>
  </si>
  <si>
    <t>(b)    Includes the impact of hedges.</t>
  </si>
  <si>
    <r>
      <rPr>
        <i/>
        <sz val="8"/>
        <color rgb="FF000000"/>
        <rFont val="Arial"/>
        <family val="2"/>
      </rPr>
      <t>(c)    Represents ratings by S&amp;P, or the equivalent.</t>
    </r>
  </si>
  <si>
    <r>
      <rPr>
        <i/>
        <sz val="8"/>
        <color rgb="FF000000"/>
        <rFont val="Arial"/>
        <family val="2"/>
      </rPr>
      <t>(</t>
    </r>
    <r>
      <rPr>
        <i/>
        <sz val="8"/>
        <color rgb="FF000000"/>
        <rFont val="Arial"/>
        <family val="2"/>
      </rPr>
      <t>d</t>
    </r>
    <r>
      <rPr>
        <i/>
        <sz val="8"/>
        <color rgb="FF000000"/>
        <rFont val="Arial"/>
        <family val="2"/>
      </rPr>
      <t xml:space="preserve">)    Includes net unrealized losses on derivatives hedging securities available-for-sale (including terminated hedges) of </t>
    </r>
    <r>
      <rPr>
        <i/>
        <sz val="8"/>
        <color rgb="FF000000"/>
        <rFont val="Arial"/>
        <family val="2"/>
      </rPr>
      <t>$590 million at Dec. 31, 2021</t>
    </r>
    <r>
      <rPr>
        <i/>
        <sz val="8"/>
        <color rgb="FF000000"/>
        <rFont val="Arial"/>
        <family val="2"/>
      </rPr>
      <t xml:space="preserve"> and </t>
    </r>
    <r>
      <rPr>
        <i/>
        <sz val="8"/>
        <color rgb="FF000000"/>
        <rFont val="Arial"/>
        <family val="2"/>
      </rPr>
      <t xml:space="preserve">net unrealized </t>
    </r>
    <r>
      <rPr>
        <i/>
        <sz val="8"/>
        <color rgb="FF000000"/>
        <rFont val="Arial"/>
        <family val="2"/>
      </rPr>
      <t xml:space="preserve">gains of </t>
    </r>
    <r>
      <rPr>
        <i/>
        <sz val="8"/>
        <color rgb="FF000000"/>
        <rFont val="Arial"/>
        <family val="2"/>
      </rPr>
      <t>$</t>
    </r>
    <r>
      <rPr>
        <i/>
        <sz val="8"/>
        <color rgb="FF000000"/>
        <rFont val="Arial"/>
        <family val="2"/>
      </rPr>
      <t>91</t>
    </r>
    <r>
      <rPr>
        <i/>
        <sz val="8"/>
        <color rgb="FF000000"/>
        <rFont val="Arial"/>
        <family val="2"/>
      </rPr>
      <t>4</t>
    </r>
    <r>
      <rPr>
        <i/>
        <sz val="8"/>
        <color rgb="FF000000"/>
        <rFont val="Arial"/>
        <family val="2"/>
      </rPr>
      <t xml:space="preserve"> million at </t>
    </r>
    <r>
      <rPr>
        <i/>
        <sz val="8"/>
        <color rgb="FF000000"/>
        <rFont val="Arial"/>
        <family val="2"/>
      </rPr>
      <t>March</t>
    </r>
    <r>
      <rPr>
        <i/>
        <sz val="8"/>
        <color rgb="FF000000"/>
        <rFont val="Arial"/>
        <family val="2"/>
      </rPr>
      <t xml:space="preserve"> 3</t>
    </r>
    <r>
      <rPr>
        <i/>
        <sz val="8"/>
        <color rgb="FF000000"/>
        <rFont val="Arial"/>
        <family val="2"/>
      </rPr>
      <t>1</t>
    </r>
    <r>
      <rPr>
        <i/>
        <sz val="8"/>
        <color rgb="FF000000"/>
        <rFont val="Arial"/>
        <family val="2"/>
      </rPr>
      <t>, 202</t>
    </r>
    <r>
      <rPr>
        <i/>
        <sz val="8"/>
        <color rgb="FF000000"/>
        <rFont val="Arial"/>
        <family val="2"/>
      </rPr>
      <t>2</t>
    </r>
    <r>
      <rPr>
        <i/>
        <sz val="8"/>
        <color rgb="FF000000"/>
        <rFont val="Arial"/>
        <family val="2"/>
      </rPr>
      <t>.</t>
    </r>
  </si>
  <si>
    <r>
      <rPr>
        <i/>
        <sz val="8"/>
        <color rgb="FF000000"/>
        <rFont val="Arial"/>
        <family val="2"/>
      </rPr>
      <t>(</t>
    </r>
    <r>
      <rPr>
        <i/>
        <sz val="8"/>
        <color rgb="FF000000"/>
        <rFont val="Arial"/>
        <family val="2"/>
      </rPr>
      <t>e</t>
    </r>
    <r>
      <rPr>
        <i/>
        <sz val="8"/>
        <color rgb="FF000000"/>
        <rFont val="Arial"/>
        <family val="2"/>
      </rPr>
      <t>)    The fair value of available-for-sale securities totaled $</t>
    </r>
    <r>
      <rPr>
        <i/>
        <sz val="8"/>
        <color rgb="FF000000"/>
        <rFont val="Arial"/>
        <family val="2"/>
      </rPr>
      <t>93,</t>
    </r>
    <r>
      <rPr>
        <i/>
        <sz val="8"/>
        <color rgb="FF000000"/>
        <rFont val="Arial"/>
        <family val="2"/>
      </rPr>
      <t>708</t>
    </r>
    <r>
      <rPr>
        <i/>
        <sz val="8"/>
        <color rgb="FF000000"/>
        <rFont val="Arial"/>
        <family val="2"/>
      </rPr>
      <t xml:space="preserve"> million at </t>
    </r>
    <r>
      <rPr>
        <i/>
        <sz val="8"/>
        <color rgb="FF000000"/>
        <rFont val="Arial"/>
        <family val="2"/>
      </rPr>
      <t>March</t>
    </r>
    <r>
      <rPr>
        <i/>
        <sz val="8"/>
        <color rgb="FF000000"/>
        <rFont val="Arial"/>
        <family val="2"/>
      </rPr>
      <t xml:space="preserve"> 31, 202</t>
    </r>
    <r>
      <rPr>
        <i/>
        <sz val="8"/>
        <color rgb="FF000000"/>
        <rFont val="Arial"/>
        <family val="2"/>
      </rPr>
      <t>2</t>
    </r>
    <r>
      <rPr>
        <i/>
        <sz val="8"/>
        <color rgb="FF000000"/>
        <rFont val="Arial"/>
        <family val="2"/>
      </rPr>
      <t xml:space="preserve">, net of hedges, or </t>
    </r>
    <r>
      <rPr>
        <i/>
        <sz val="8"/>
        <color rgb="FF000000"/>
        <rFont val="Arial"/>
        <family val="2"/>
      </rPr>
      <t>6</t>
    </r>
    <r>
      <rPr>
        <i/>
        <sz val="8"/>
        <color rgb="FF000000"/>
        <rFont val="Arial"/>
        <family val="2"/>
      </rPr>
      <t>2</t>
    </r>
    <r>
      <rPr>
        <i/>
        <sz val="8"/>
        <color rgb="FF000000"/>
        <rFont val="Arial"/>
        <family val="2"/>
      </rPr>
      <t>% of the fair value of the securities portfolio, net of hedges.  The fair value of the held-to-maturity securities totaled $</t>
    </r>
    <r>
      <rPr>
        <i/>
        <sz val="8"/>
        <color rgb="FF000000"/>
        <rFont val="Arial"/>
        <family val="2"/>
      </rPr>
      <t>57,659</t>
    </r>
    <r>
      <rPr>
        <i/>
        <sz val="8"/>
        <color rgb="FF000000"/>
        <rFont val="Arial"/>
        <family val="2"/>
      </rPr>
      <t xml:space="preserve"> million at </t>
    </r>
    <r>
      <rPr>
        <i/>
        <sz val="8"/>
        <color rgb="FF000000"/>
        <rFont val="Arial"/>
        <family val="2"/>
      </rPr>
      <t>M</t>
    </r>
    <r>
      <rPr>
        <i/>
        <sz val="8"/>
        <color rgb="FF000000"/>
        <rFont val="Arial"/>
        <family val="2"/>
      </rPr>
      <t>arch</t>
    </r>
    <r>
      <rPr>
        <i/>
        <sz val="8"/>
        <color rgb="FF000000"/>
        <rFont val="Arial"/>
        <family val="2"/>
      </rPr>
      <t xml:space="preserve"> 31, 202</t>
    </r>
    <r>
      <rPr>
        <i/>
        <sz val="8"/>
        <color rgb="FF000000"/>
        <rFont val="Arial"/>
        <family val="2"/>
      </rPr>
      <t>2</t>
    </r>
    <r>
      <rPr>
        <i/>
        <sz val="8"/>
        <color rgb="FF000000"/>
        <rFont val="Arial"/>
        <family val="2"/>
      </rPr>
      <t xml:space="preserve">, or </t>
    </r>
    <r>
      <rPr>
        <i/>
        <sz val="8"/>
        <color rgb="FF000000"/>
        <rFont val="Arial"/>
        <family val="2"/>
      </rPr>
      <t>38</t>
    </r>
    <r>
      <rPr>
        <i/>
        <sz val="8"/>
        <color rgb="FF000000"/>
        <rFont val="Arial"/>
        <family val="2"/>
      </rPr>
      <t>% of the fair value of the securities portfolio, net of hedges.</t>
    </r>
  </si>
  <si>
    <t xml:space="preserve">(f)   At March 31, 2022, unrealized losses of $1,505 million related to available-for-sale securities, net of hedges, and $2,943 million related to held-to-maturity securities.  </t>
  </si>
  <si>
    <t xml:space="preserve">Note:  The amortizable purchase premium (net of discount) relating to securities was $1,699 million at March 31, 2022 and the amortization of that net purchase premium was $121 million in 1Q22.  </t>
  </si>
  <si>
    <t>ALLOWANCE FOR CREDIT LOSSES AND NONPERFORMING ASSETS</t>
  </si>
  <si>
    <t>Allowance for credit losses – beginning of period:</t>
  </si>
  <si>
    <t>Allowance for lending-related commitments</t>
  </si>
  <si>
    <r>
      <rPr>
        <sz val="8"/>
        <color rgb="FF000000"/>
        <rFont val="Arial"/>
        <family val="2"/>
      </rPr>
      <t xml:space="preserve">Allowance for other financial instruments </t>
    </r>
    <r>
      <rPr>
        <i/>
        <sz val="8"/>
        <color rgb="FF000000"/>
        <rFont val="Arial"/>
        <family val="2"/>
      </rPr>
      <t>(a)</t>
    </r>
  </si>
  <si>
    <t>Allowance for credit losses – beginning of period</t>
  </si>
  <si>
    <t>Net (charge-offs) recoveries:</t>
  </si>
  <si>
    <t>Charge-offs</t>
  </si>
  <si>
    <t>Recoveries</t>
  </si>
  <si>
    <t>Total net (charge-offs) recoveries</t>
  </si>
  <si>
    <r>
      <rPr>
        <b/>
        <sz val="8"/>
        <color rgb="FF000000"/>
        <rFont val="Arial"/>
        <family val="2"/>
      </rPr>
      <t xml:space="preserve">Provision for credit losses </t>
    </r>
    <r>
      <rPr>
        <b/>
        <i/>
        <sz val="8"/>
        <color rgb="FF000000"/>
        <rFont val="Arial"/>
        <family val="2"/>
      </rPr>
      <t>(b)</t>
    </r>
  </si>
  <si>
    <t>Allowance for credit losses – end of period</t>
  </si>
  <si>
    <t>Allowance for credit losses – end of period:</t>
  </si>
  <si>
    <t>Allowance for loan losses as a percentage of total loans</t>
  </si>
  <si>
    <t>Nonperforming assets</t>
  </si>
  <si>
    <r>
      <rPr>
        <i/>
        <sz val="8"/>
        <color rgb="FF000000"/>
        <rFont val="Arial"/>
        <family val="2"/>
      </rPr>
      <t>(a)    Includes allowance for credit losses on federal funds sold and securities purchased under resale agreements, available-for-sale securities, accounts receivable, cash and due from banks and interest-bearing deposits with banks.</t>
    </r>
  </si>
  <si>
    <r>
      <rPr>
        <i/>
        <sz val="8"/>
        <color rgb="FF000000"/>
        <rFont val="Arial"/>
        <family val="2"/>
      </rPr>
      <t>(b)    Includes all other instruments within the scope of ASU 2016-13,</t>
    </r>
    <r>
      <rPr>
        <sz val="8"/>
        <color rgb="FF000000"/>
        <rFont val="Arial"/>
        <family val="2"/>
      </rPr>
      <t xml:space="preserve"> </t>
    </r>
    <r>
      <rPr>
        <i/>
        <sz val="8"/>
        <color rgb="FF000000"/>
        <rFont val="Arial"/>
        <family val="2"/>
      </rPr>
      <t>Financial Instruments – Credit Losses: Measurement of Credit Losses on Financial Instruments.</t>
    </r>
  </si>
  <si>
    <t>EXPLANATION OF GAAP AND NON-GAAP FINANCIAL MEASURES</t>
  </si>
  <si>
    <t>BNY Mellon has included in this Financial Supplement certain Non-GAAP financial measures on a tangible basis as a supplement to GAAP information, which exclude goodwill and intangible assets, net of deferred tax liabilities.  We believe that the return on tangible common equity – Non-GAAP is additional useful information for investors because it presents a measure of those assets that can generate income, and the tangible book value per common share – Non-GAAP is additional useful information because it presents the level of tangible assets in relation to shares of common stock outstanding.</t>
  </si>
  <si>
    <t>Net interest revenue, on a fully taxable equivalent ("FTE") basis – Non-GAAP and net interest margin (FTE) – Non-GAAP and other FTE measures include the tax equivalent adjustments on tax-exempt income which allows for the comparison of amounts arising from both taxable and tax-exempt sources and is consistent with industry practice.  The adjustment to an FTE basis has no impact on net income.</t>
  </si>
  <si>
    <t>BNY Mellon has also included the adjusted pre-tax operating margin – Non-GAAP, which is the pre-tax operating margin for the Investment and Wealth Management business segment, net of distribution and servicing expense that was passed to third parties who distribute or service our managed funds.  We believe that this measure is useful when evaluating the performance of the Investment and Wealth Management business segment relative to industry competitors.</t>
  </si>
  <si>
    <t>The presentation of the growth rates of investment management and performance fees on a constant currency basis permits investors to assess the significance of changes in foreign currency exchange rates.  Growth rates on a constant currency basis were determined by applying the current period foreign currency exchange rates to the prior period revenue.  We believe that this presentation, as a supplement to GAAP information, gives investors a clearer picture of the related revenue results without the variability caused by fluctuations in foreign currency exchange rates.</t>
  </si>
  <si>
    <t>Notes:</t>
  </si>
  <si>
    <t>Certain immaterial reclassifications/revisions have been made to prior periods to place them on a basis comparable with the current period's presentation.</t>
  </si>
  <si>
    <t>Return on common and tangible common equity ratios are annualized.</t>
  </si>
  <si>
    <t>Return on common equity and tangible common equity reconciliation</t>
  </si>
  <si>
    <t>Net income applicable to common shareholders of The Bank of New York Mellon Corporation – GAAP</t>
  </si>
  <si>
    <t>Add:   Amortization of intangible assets</t>
  </si>
  <si>
    <t>Less: Tax impact of amortization of intangible assets</t>
  </si>
  <si>
    <t>Adjusted net income applicable to common shareholders of The Bank of New York Mellon Corporation, excluding amortization of intangible assets – Non-GAAP</t>
  </si>
  <si>
    <t>Average common shareholders’ equity</t>
  </si>
  <si>
    <t>Less: Average goodwill</t>
  </si>
  <si>
    <t xml:space="preserve">Add:  Deferred tax liability – tax deductible goodwill </t>
  </si>
  <si>
    <t>Average tangible common shareholders’ equity – Non-GAAP</t>
  </si>
  <si>
    <t xml:space="preserve">Return on common equity – GAAP </t>
  </si>
  <si>
    <t>Return on tangible common equity – Non-GAAP</t>
  </si>
  <si>
    <t>Book value and tangible book value per common share reconciliation</t>
  </si>
  <si>
    <t>(dollars in millions, except common shares and unless otherwise noted)</t>
  </si>
  <si>
    <t>BNY Mellon shareholders’ equity at period end – GAAP</t>
  </si>
  <si>
    <t>Less:  Preferred stock</t>
  </si>
  <si>
    <t>BNY Mellon common shareholders’ equity at period end – GAAP</t>
  </si>
  <si>
    <t>Less:  Goodwill</t>
  </si>
  <si>
    <t>Add:   Deferred tax liability – tax deductible goodwill</t>
  </si>
  <si>
    <t>Deferred tax liability – intangible assets</t>
  </si>
  <si>
    <t>BNY Mellon tangible common shareholders’ equity at period end – Non-GAAP</t>
  </si>
  <si>
    <r>
      <rPr>
        <sz val="8"/>
        <color rgb="FF000000"/>
        <rFont val="Arial"/>
        <family val="2"/>
      </rPr>
      <t xml:space="preserve">Period-end common shares outstanding </t>
    </r>
    <r>
      <rPr>
        <i/>
        <sz val="8"/>
        <color rgb="FF000000"/>
        <rFont val="Arial"/>
        <family val="2"/>
      </rPr>
      <t>(in thousands)</t>
    </r>
  </si>
  <si>
    <t>Book value per common share – GAAP</t>
  </si>
  <si>
    <t>Tangible book value per common share – Non-GAAP</t>
  </si>
  <si>
    <t>Net interest margin reconciliation</t>
  </si>
  <si>
    <t>Net interest revenue – GAAP</t>
  </si>
  <si>
    <t>Add: Tax equivalent adjustment</t>
  </si>
  <si>
    <t>Net interest revenue (FTE) – Non-GAAP</t>
  </si>
  <si>
    <t>Average interest-earning assets</t>
  </si>
  <si>
    <r>
      <rPr>
        <sz val="8"/>
        <color rgb="FF000000"/>
        <rFont val="Arial"/>
        <family val="2"/>
      </rPr>
      <t xml:space="preserve">Net interest margin – GAAP </t>
    </r>
    <r>
      <rPr>
        <i/>
        <sz val="8"/>
        <color rgb="FF000000"/>
        <rFont val="Arial"/>
        <family val="2"/>
      </rPr>
      <t>(a)</t>
    </r>
  </si>
  <si>
    <r>
      <rPr>
        <sz val="8"/>
        <color rgb="FF000000"/>
        <rFont val="Arial"/>
        <family val="2"/>
      </rPr>
      <t xml:space="preserve">Net interest margin (FTE) – Non-GAAP </t>
    </r>
    <r>
      <rPr>
        <i/>
        <sz val="8"/>
        <color rgb="FF000000"/>
        <rFont val="Arial"/>
        <family val="2"/>
      </rPr>
      <t>(a)</t>
    </r>
  </si>
  <si>
    <t>(a)    Net interest margin is annualized.</t>
  </si>
  <si>
    <t>Pre-tax operating margin reconciliation - Investment and Wealth Management business segment</t>
  </si>
  <si>
    <t>Income before income taxes – GAAP</t>
  </si>
  <si>
    <t>Total revenue – GAAP</t>
  </si>
  <si>
    <t>Less:  Distribution and servicing expense</t>
  </si>
  <si>
    <t>Adjusted total revenue, net of distribution and servicing expense – Non-GAAP</t>
  </si>
  <si>
    <r>
      <rPr>
        <sz val="8"/>
        <color rgb="FF000000"/>
        <rFont val="Arial"/>
        <family val="2"/>
      </rPr>
      <t xml:space="preserve">Pre-tax operating margin – GAAP </t>
    </r>
    <r>
      <rPr>
        <i/>
        <sz val="8"/>
        <color rgb="FF000000"/>
        <rFont val="Arial"/>
        <family val="2"/>
      </rPr>
      <t>(a)</t>
    </r>
  </si>
  <si>
    <r>
      <rPr>
        <sz val="8"/>
        <color rgb="FF000000"/>
        <rFont val="Arial"/>
        <family val="2"/>
      </rPr>
      <t xml:space="preserve">Adjusted pre-tax operating margin, net of distribution and servicing expense – Non-GAAP </t>
    </r>
    <r>
      <rPr>
        <i/>
        <sz val="8"/>
        <color rgb="FF000000"/>
        <rFont val="Arial"/>
        <family val="2"/>
      </rPr>
      <t>(a)</t>
    </r>
  </si>
  <si>
    <t>(a)    Income before income taxes divided by total revenue.</t>
  </si>
  <si>
    <t>Constant currency reconciliations</t>
  </si>
  <si>
    <t>Consolidated:</t>
  </si>
  <si>
    <t>Investment management and performance fees – GAAP</t>
  </si>
  <si>
    <t>Impact of changes in foreign currency exchange rates</t>
  </si>
  <si>
    <t>Adjusted investment management and performance fees – Non-GAAP</t>
  </si>
  <si>
    <t>Investment and Wealth Management business segment:</t>
  </si>
  <si>
    <t xml:space="preserve">                                                Diluted</t>
  </si>
  <si>
    <t xml:space="preserve">  CET1 capital</t>
  </si>
  <si>
    <t xml:space="preserve">  Tier 1 capital</t>
  </si>
  <si>
    <t xml:space="preserve">  Total capital</t>
  </si>
  <si>
    <t xml:space="preserve">  Risk-weighted assets</t>
  </si>
  <si>
    <t xml:space="preserve">  CET1 ratio</t>
  </si>
  <si>
    <t xml:space="preserve">  Tier 1 capital ratio</t>
  </si>
  <si>
    <t xml:space="preserve">  Total capital ratio</t>
  </si>
  <si>
    <t xml:space="preserve">  Average assets for Tier 1 leverage ratio</t>
  </si>
  <si>
    <t xml:space="preserve">  Tier 1 leverage ratio</t>
  </si>
  <si>
    <t xml:space="preserve">  Leverage exposure</t>
  </si>
  <si>
    <t xml:space="preserve">  SLR</t>
  </si>
  <si>
    <t>(a)    Regulatory capital ratios for March 31, 2022 are preliminary.  For our CET1, Tier 1 capital and Total capital ratios, our effective capital ratios under the U.S. capital rules are the lower of the ratios as calculated under the Standardized and Advanced Approaches, which for March 31, 2022 and Dec. 31, 2021 was the Standardized Approach, and for Sept. 30, 2021, June 30, 2021 and March 31, 2021 was the Standardized Approach for the CET1 and Tier 1 capital ratios and the Advanced Approaches for the Total capital ratio.</t>
  </si>
  <si>
    <t xml:space="preserve">         Deferred tax liability – intangible assets</t>
  </si>
  <si>
    <t xml:space="preserve">          Average intangible assets</t>
  </si>
  <si>
    <t>(c)    Regulatory capital ratios for March 31, 2022 are preliminary.  For our CET1, Tier 1 capital and Total capital ratios, our effective capital ratios under the U.S. capital rules are the lower of the ratios as calculated under the Standardized and Advanced Approaches, which for March 31, 2022 and Dec. 31, 2021 was the Standardized Approach, and for Sept. 30, 2021, June 30, 2021 and March 31, 2021 was the Standardized Approach for the CET1 and Tier 1 capital ratios and the Advanced Approaches for the Total capital ratio.</t>
  </si>
  <si>
    <t>Total long-term active strategies inflows (outflows)</t>
  </si>
  <si>
    <t>Sovereign debt/sovereign guaranteed</t>
  </si>
  <si>
    <t xml:space="preserve">  Total fee revenue</t>
  </si>
  <si>
    <t xml:space="preserve">  Total fee and other revenue</t>
  </si>
  <si>
    <t xml:space="preserve">  Total revenue </t>
  </si>
  <si>
    <t xml:space="preserve">  Total noninterest expense</t>
  </si>
  <si>
    <r>
      <t xml:space="preserve">  Investment management fees </t>
    </r>
    <r>
      <rPr>
        <i/>
        <sz val="8"/>
        <color rgb="FF000000"/>
        <rFont val="Arial"/>
        <family val="2"/>
      </rPr>
      <t>(a)</t>
    </r>
  </si>
  <si>
    <t xml:space="preserve">  (Loss) income from consolidated investment management funds</t>
  </si>
  <si>
    <r>
      <t xml:space="preserve">  Seed capital (losses) gains </t>
    </r>
    <r>
      <rPr>
        <i/>
        <sz val="8"/>
        <color rgb="FF000000"/>
        <rFont val="Arial"/>
        <family val="2"/>
      </rPr>
      <t>(c)</t>
    </r>
  </si>
  <si>
    <t xml:space="preserve">  Other trading revenue (loss)</t>
  </si>
  <si>
    <t xml:space="preserve">  Renewable energy investment (losses)</t>
  </si>
  <si>
    <t xml:space="preserve">  Corporate/bank-owned life insurance</t>
  </si>
  <si>
    <r>
      <t xml:space="preserve">  Other investments gains </t>
    </r>
    <r>
      <rPr>
        <i/>
        <sz val="8"/>
        <color rgb="FF000000"/>
        <rFont val="Arial"/>
        <family val="2"/>
      </rPr>
      <t>(d)</t>
    </r>
  </si>
  <si>
    <t xml:space="preserve">  Disposal gains</t>
  </si>
  <si>
    <t xml:space="preserve">  Expense reimbursements from joint venture</t>
  </si>
  <si>
    <t xml:space="preserve">  Other income</t>
  </si>
  <si>
    <t xml:space="preserve">  Net securities gains</t>
  </si>
  <si>
    <t xml:space="preserve">  Asset Servicing</t>
  </si>
  <si>
    <t xml:space="preserve">  Issuer Services</t>
  </si>
  <si>
    <t>Investment management and performance fees:</t>
  </si>
  <si>
    <t xml:space="preserve">  Performance fees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</si>
</sst>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3">
    <numFmt numFmtId="164" formatCode="#0;&quot;-&quot;#0;&quot;-&quot;;_(@_)"/>
    <numFmt numFmtId="165" formatCode="&quot;$&quot;* #,##0_);&quot;$&quot;* \(#,##0\);&quot;$&quot;* &quot;-&quot;_);_(@_)"/>
    <numFmt numFmtId="166" formatCode="#,##0_)%;\(#,##0\)%;&quot;-&quot;_)\%;_(@_)"/>
    <numFmt numFmtId="167" formatCode="* #,##0;* \(#,##0\);* &quot;-&quot;;_(@_)"/>
    <numFmt numFmtId="168" formatCode="#,##0%_);\(#,##0%\);&quot;-&quot;\%_);_(@_)"/>
    <numFmt numFmtId="169" formatCode="&quot;$&quot;* #,##0.00_);&quot;$&quot;* \(#,##0.00\);&quot;$&quot;* &quot;-&quot;_);_(@_)"/>
    <numFmt numFmtId="170" formatCode="#,##0.0%_);\(#,##0.0%\);&quot;-&quot;\%_);_(@_)"/>
    <numFmt numFmtId="171" formatCode="&quot;$&quot;* #,##0.0_);&quot;$&quot;* \(#,##0.0\);&quot;$&quot;* &quot;-&quot;_);_(@_)"/>
    <numFmt numFmtId="172" formatCode="#0;&quot;-&quot;#0;#0;_(@_)"/>
    <numFmt numFmtId="173" formatCode="#,##0.00%_);\(#,##0.00%\);&quot;-&quot;\%_);_(@_)"/>
    <numFmt numFmtId="174" formatCode="#,##0.00_)%;\(#,##0.00\)%;&quot;-&quot;_)\%;_(@_)"/>
    <numFmt numFmtId="175" formatCode="#,##0.0_)%;\(#,##0.0\)%;&quot;-&quot;_)\%;_(@_)"/>
    <numFmt numFmtId="176" formatCode="mmmm\ d\,\ yyyy"/>
  </numFmts>
  <fonts count="21" x14ac:knownFonts="1">
    <font>
      <sz val="10"/>
      <name val="Arial"/>
    </font>
    <font>
      <sz val="10"/>
      <color rgb="FF000000"/>
      <name val="Times New Roman"/>
      <family val="1"/>
    </font>
    <font>
      <b/>
      <sz val="18"/>
      <color rgb="FF000000"/>
      <name val="Arial"/>
      <family val="2"/>
    </font>
    <font>
      <b/>
      <sz val="16"/>
      <color rgb="FF000000"/>
      <name val="Arial"/>
      <family val="2"/>
    </font>
    <font>
      <sz val="14"/>
      <color rgb="FF000000"/>
      <name val="Arial"/>
      <family val="2"/>
    </font>
    <font>
      <b/>
      <sz val="28"/>
      <color rgb="FF000000"/>
      <name val="Arial"/>
      <family val="2"/>
    </font>
    <font>
      <sz val="24"/>
      <color rgb="FF000000"/>
      <name val="Arial"/>
      <family val="2"/>
    </font>
    <font>
      <b/>
      <sz val="20"/>
      <color rgb="FF000000"/>
      <name val="Arial"/>
      <family val="2"/>
    </font>
    <font>
      <b/>
      <u/>
      <sz val="14"/>
      <color rgb="FF000000"/>
      <name val="Arial"/>
      <family val="2"/>
    </font>
    <font>
      <b/>
      <sz val="14"/>
      <color rgb="FF000000"/>
      <name val="Arial"/>
      <family val="2"/>
    </font>
    <font>
      <b/>
      <sz val="8"/>
      <color rgb="FF000000"/>
      <name val="Arial"/>
      <family val="2"/>
    </font>
    <font>
      <b/>
      <sz val="9"/>
      <color rgb="FF000000"/>
      <name val="Arial"/>
      <family val="2"/>
    </font>
    <font>
      <i/>
      <sz val="8"/>
      <color rgb="FF000000"/>
      <name val="Arial"/>
      <family val="2"/>
    </font>
    <font>
      <sz val="8"/>
      <color rgb="FF000000"/>
      <name val="Arial"/>
      <family val="2"/>
    </font>
    <font>
      <b/>
      <u/>
      <sz val="8"/>
      <color rgb="FF000000"/>
      <name val="Arial"/>
      <family val="2"/>
    </font>
    <font>
      <sz val="8"/>
      <color rgb="FF000000"/>
      <name val="Times New Roman"/>
      <family val="1"/>
    </font>
    <font>
      <b/>
      <sz val="8"/>
      <color rgb="FF000000"/>
      <name val="Times New Roman"/>
      <family val="1"/>
    </font>
    <font>
      <u/>
      <sz val="8"/>
      <color rgb="FF000000"/>
      <name val="Arial"/>
      <family val="2"/>
    </font>
    <font>
      <b/>
      <i/>
      <sz val="8"/>
      <color rgb="FF000000"/>
      <name val="Arial"/>
      <family val="2"/>
    </font>
    <font>
      <b/>
      <sz val="10"/>
      <name val="Arial"/>
      <family val="2"/>
    </font>
    <font>
      <sz val="10"/>
      <name val="Arial"/>
    </font>
  </fonts>
  <fills count="2">
    <fill>
      <patternFill patternType="none"/>
    </fill>
    <fill>
      <patternFill patternType="gray125"/>
    </fill>
  </fills>
  <borders count="4">
    <border>
      <left/>
      <right/>
      <top/>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s>
  <cellStyleXfs count="7">
    <xf numFmtId="0" fontId="0" fillId="0" borderId="0"/>
    <xf numFmtId="0" fontId="1" fillId="0" borderId="0" applyBorder="0">
      <alignment wrapText="1"/>
    </xf>
    <xf numFmtId="0" fontId="1" fillId="0" borderId="0" applyBorder="0">
      <alignment wrapText="1"/>
    </xf>
    <xf numFmtId="0" fontId="2" fillId="0" borderId="0" applyBorder="0">
      <alignment wrapText="1"/>
    </xf>
    <xf numFmtId="0" fontId="3" fillId="0" borderId="0" applyBorder="0">
      <alignment wrapText="1"/>
    </xf>
    <xf numFmtId="0" fontId="4" fillId="0" borderId="0" applyBorder="0">
      <alignment wrapText="1"/>
    </xf>
    <xf numFmtId="9" fontId="20" fillId="0" borderId="0" applyFont="0" applyFill="0" applyBorder="0" applyAlignment="0" applyProtection="0"/>
  </cellStyleXfs>
  <cellXfs count="226">
    <xf numFmtId="0" fontId="0" fillId="0" borderId="0" xfId="0"/>
    <xf numFmtId="0" fontId="7" fillId="0" borderId="0" xfId="0" applyFont="1" applyAlignment="1">
      <alignment horizontal="left" wrapText="1"/>
    </xf>
    <xf numFmtId="0" fontId="8" fillId="0" borderId="0" xfId="0" applyFont="1" applyAlignment="1">
      <alignment horizontal="left" wrapText="1"/>
    </xf>
    <xf numFmtId="0" fontId="9" fillId="0" borderId="1" xfId="0" applyFont="1" applyBorder="1" applyAlignment="1">
      <alignment horizontal="center" wrapText="1"/>
    </xf>
    <xf numFmtId="0" fontId="4" fillId="0" borderId="0" xfId="0" applyFont="1" applyAlignment="1">
      <alignment horizontal="left" wrapText="1"/>
    </xf>
    <xf numFmtId="164" fontId="4" fillId="0" borderId="2" xfId="0" applyNumberFormat="1" applyFont="1" applyBorder="1" applyAlignment="1">
      <alignment horizontal="center" wrapText="1"/>
    </xf>
    <xf numFmtId="164" fontId="4" fillId="0" borderId="0" xfId="0" applyNumberFormat="1" applyFont="1" applyAlignment="1">
      <alignment horizontal="center" wrapText="1"/>
    </xf>
    <xf numFmtId="0" fontId="9" fillId="0" borderId="0" xfId="0" applyFont="1" applyAlignment="1">
      <alignment horizontal="left" wrapText="1"/>
    </xf>
    <xf numFmtId="0" fontId="1" fillId="0" borderId="2" xfId="0" applyFont="1" applyBorder="1" applyAlignment="1">
      <alignment wrapText="1"/>
    </xf>
    <xf numFmtId="0" fontId="10" fillId="0" borderId="0" xfId="0" applyFont="1" applyAlignment="1">
      <alignment horizontal="left" wrapText="1"/>
    </xf>
    <xf numFmtId="0" fontId="11" fillId="0" borderId="1" xfId="0" applyFont="1" applyBorder="1" applyAlignment="1">
      <alignment horizontal="left" vertical="top" wrapText="1"/>
    </xf>
    <xf numFmtId="0" fontId="12" fillId="0" borderId="2" xfId="0" applyFont="1" applyBorder="1" applyAlignment="1">
      <alignment horizontal="left" wrapText="1"/>
    </xf>
    <xf numFmtId="0" fontId="13" fillId="0" borderId="1" xfId="0" applyFont="1" applyBorder="1" applyAlignment="1">
      <alignment vertical="center" wrapText="1"/>
    </xf>
    <xf numFmtId="0" fontId="13" fillId="0" borderId="1" xfId="0" applyFont="1" applyBorder="1" applyAlignment="1">
      <alignment horizontal="right" vertical="center" wrapText="1"/>
    </xf>
    <xf numFmtId="0" fontId="13" fillId="0" borderId="3" xfId="0" applyFont="1" applyBorder="1" applyAlignment="1">
      <alignment horizontal="center" vertical="center" wrapText="1"/>
    </xf>
    <xf numFmtId="0" fontId="14" fillId="0" borderId="2" xfId="0" applyFont="1" applyBorder="1" applyAlignment="1">
      <alignment horizontal="left" vertical="center" wrapText="1"/>
    </xf>
    <xf numFmtId="0" fontId="13" fillId="0" borderId="0" xfId="0" applyFont="1" applyAlignment="1">
      <alignment horizontal="left" vertical="center" wrapText="1"/>
    </xf>
    <xf numFmtId="165" fontId="13" fillId="0" borderId="0" xfId="0" applyNumberFormat="1" applyFont="1" applyAlignment="1">
      <alignment wrapText="1"/>
    </xf>
    <xf numFmtId="166" fontId="10" fillId="0" borderId="0" xfId="0" applyNumberFormat="1" applyFont="1" applyAlignment="1">
      <alignment horizontal="right" vertical="center" wrapText="1"/>
    </xf>
    <xf numFmtId="167" fontId="10" fillId="0" borderId="0" xfId="0" applyNumberFormat="1" applyFont="1" applyAlignment="1">
      <alignment vertical="center" wrapText="1"/>
    </xf>
    <xf numFmtId="167" fontId="13" fillId="0" borderId="0" xfId="0" applyNumberFormat="1" applyFont="1" applyAlignment="1">
      <alignment vertical="center" wrapText="1"/>
    </xf>
    <xf numFmtId="0" fontId="10" fillId="0" borderId="0" xfId="0" applyFont="1" applyAlignment="1">
      <alignment horizontal="right" vertical="center" wrapText="1" indent="1"/>
    </xf>
    <xf numFmtId="167" fontId="13" fillId="0" borderId="0" xfId="0" applyNumberFormat="1" applyFont="1" applyAlignment="1">
      <alignment wrapText="1"/>
    </xf>
    <xf numFmtId="166" fontId="13" fillId="0" borderId="0" xfId="0" applyNumberFormat="1" applyFont="1" applyAlignment="1">
      <alignment horizontal="right" vertical="center" wrapText="1"/>
    </xf>
    <xf numFmtId="168" fontId="13" fillId="0" borderId="0" xfId="0" applyNumberFormat="1" applyFont="1" applyAlignment="1">
      <alignment horizontal="right" vertical="center" wrapText="1"/>
    </xf>
    <xf numFmtId="167" fontId="13" fillId="0" borderId="1" xfId="0" applyNumberFormat="1" applyFont="1" applyBorder="1" applyAlignment="1">
      <alignment vertical="center" wrapText="1"/>
    </xf>
    <xf numFmtId="0" fontId="10" fillId="0" borderId="0" xfId="0" applyFont="1" applyAlignment="1">
      <alignment horizontal="left" vertical="center" wrapText="1" indent="1"/>
    </xf>
    <xf numFmtId="167" fontId="10" fillId="0" borderId="2" xfId="0" applyNumberFormat="1" applyFont="1" applyBorder="1" applyAlignment="1">
      <alignment vertical="center" wrapText="1"/>
    </xf>
    <xf numFmtId="0" fontId="10" fillId="0" borderId="0" xfId="0" applyFont="1" applyAlignment="1">
      <alignment horizontal="left" vertical="center" wrapText="1"/>
    </xf>
    <xf numFmtId="167" fontId="10" fillId="0" borderId="1" xfId="0" applyNumberFormat="1" applyFont="1" applyBorder="1" applyAlignment="1">
      <alignment vertical="center" wrapText="1"/>
    </xf>
    <xf numFmtId="167" fontId="10" fillId="0" borderId="2" xfId="0" applyNumberFormat="1" applyFont="1" applyBorder="1" applyAlignment="1">
      <alignment wrapText="1"/>
    </xf>
    <xf numFmtId="165" fontId="10" fillId="0" borderId="2" xfId="0" applyNumberFormat="1" applyFont="1" applyBorder="1" applyAlignment="1">
      <alignment wrapText="1"/>
    </xf>
    <xf numFmtId="165" fontId="10" fillId="0" borderId="1" xfId="0" applyNumberFormat="1" applyFont="1" applyBorder="1" applyAlignment="1">
      <alignment wrapText="1"/>
    </xf>
    <xf numFmtId="166" fontId="10" fillId="0" borderId="0" xfId="0" applyNumberFormat="1" applyFont="1" applyAlignment="1">
      <alignment horizontal="right" wrapText="1"/>
    </xf>
    <xf numFmtId="168" fontId="10" fillId="0" borderId="0" xfId="0" applyNumberFormat="1" applyFont="1" applyAlignment="1">
      <alignment horizontal="right" wrapText="1"/>
    </xf>
    <xf numFmtId="169" fontId="13" fillId="0" borderId="2" xfId="0" applyNumberFormat="1" applyFont="1" applyBorder="1" applyAlignment="1">
      <alignment vertical="center" wrapText="1"/>
    </xf>
    <xf numFmtId="170" fontId="13" fillId="0" borderId="0" xfId="0" applyNumberFormat="1" applyFont="1" applyAlignment="1">
      <alignment horizontal="right" vertical="center" wrapText="1"/>
    </xf>
    <xf numFmtId="0" fontId="14" fillId="0" borderId="0" xfId="0" applyFont="1" applyAlignment="1">
      <alignment horizontal="left" vertical="center" wrapText="1"/>
    </xf>
    <xf numFmtId="171" fontId="13" fillId="0" borderId="0" xfId="0" applyNumberFormat="1" applyFont="1" applyAlignment="1">
      <alignment vertical="center" wrapText="1"/>
    </xf>
    <xf numFmtId="169" fontId="13" fillId="0" borderId="0" xfId="0" applyNumberFormat="1" applyFont="1" applyAlignment="1">
      <alignment vertical="center" wrapText="1"/>
    </xf>
    <xf numFmtId="0" fontId="13" fillId="0" borderId="0" xfId="0" applyFont="1" applyAlignment="1">
      <alignment horizontal="left" wrapText="1"/>
    </xf>
    <xf numFmtId="165" fontId="13" fillId="0" borderId="0" xfId="0" applyNumberFormat="1" applyFont="1" applyAlignment="1">
      <alignment vertical="center" wrapText="1"/>
    </xf>
    <xf numFmtId="170" fontId="13" fillId="0" borderId="0" xfId="0" applyNumberFormat="1" applyFont="1" applyAlignment="1">
      <alignment horizontal="right" wrapText="1"/>
    </xf>
    <xf numFmtId="0" fontId="13" fillId="0" borderId="1" xfId="0" applyFont="1" applyBorder="1" applyAlignment="1">
      <alignment horizontal="left" vertical="center" wrapText="1"/>
    </xf>
    <xf numFmtId="170" fontId="13" fillId="0" borderId="1" xfId="0" applyNumberFormat="1" applyFont="1" applyBorder="1" applyAlignment="1">
      <alignment horizontal="right" vertical="center" wrapText="1"/>
    </xf>
    <xf numFmtId="0" fontId="13" fillId="0" borderId="2" xfId="0" applyFont="1" applyBorder="1" applyAlignment="1">
      <alignment horizontal="right" vertical="center" wrapText="1"/>
    </xf>
    <xf numFmtId="0" fontId="13" fillId="0" borderId="2" xfId="0" applyFont="1" applyBorder="1" applyAlignment="1">
      <alignment horizontal="center" wrapText="1"/>
    </xf>
    <xf numFmtId="0" fontId="1" fillId="0" borderId="2" xfId="0" applyFont="1" applyBorder="1" applyAlignment="1">
      <alignment vertical="center" wrapText="1"/>
    </xf>
    <xf numFmtId="0" fontId="13" fillId="0" borderId="2" xfId="0" applyFont="1" applyBorder="1" applyAlignment="1">
      <alignment horizontal="center" vertical="center" wrapText="1"/>
    </xf>
    <xf numFmtId="0" fontId="12" fillId="0" borderId="0" xfId="0" applyFont="1" applyAlignment="1">
      <alignment horizontal="left" wrapText="1"/>
    </xf>
    <xf numFmtId="0" fontId="10" fillId="0" borderId="2" xfId="0" applyFont="1" applyBorder="1" applyAlignment="1">
      <alignment horizontal="left" vertical="center" wrapText="1"/>
    </xf>
    <xf numFmtId="0" fontId="13" fillId="0" borderId="0" xfId="0" applyFont="1" applyAlignment="1">
      <alignment horizontal="left" vertical="center" wrapText="1" indent="1"/>
    </xf>
    <xf numFmtId="0" fontId="13" fillId="0" borderId="0" xfId="0" applyFont="1" applyAlignment="1">
      <alignment horizontal="left" vertical="top" wrapText="1" indent="1"/>
    </xf>
    <xf numFmtId="166" fontId="13" fillId="0" borderId="0" xfId="0" applyNumberFormat="1" applyFont="1" applyAlignment="1">
      <alignment horizontal="right" vertical="top" wrapText="1"/>
    </xf>
    <xf numFmtId="165" fontId="13" fillId="0" borderId="2" xfId="0" applyNumberFormat="1" applyFont="1" applyBorder="1" applyAlignment="1">
      <alignment vertical="center" wrapText="1"/>
    </xf>
    <xf numFmtId="0" fontId="10" fillId="0" borderId="0" xfId="0" applyFont="1" applyAlignment="1">
      <alignment horizontal="left" vertical="top" wrapText="1" indent="1"/>
    </xf>
    <xf numFmtId="167" fontId="10" fillId="0" borderId="2" xfId="0" applyNumberFormat="1" applyFont="1" applyBorder="1" applyAlignment="1">
      <alignment vertical="top" wrapText="1"/>
    </xf>
    <xf numFmtId="166" fontId="10" fillId="0" borderId="0" xfId="0" applyNumberFormat="1" applyFont="1" applyAlignment="1">
      <alignment horizontal="right" vertical="top" wrapText="1"/>
    </xf>
    <xf numFmtId="167" fontId="13" fillId="0" borderId="1" xfId="0" applyNumberFormat="1" applyFont="1" applyBorder="1" applyAlignment="1">
      <alignment vertical="top" wrapText="1"/>
    </xf>
    <xf numFmtId="0" fontId="13" fillId="0" borderId="0" xfId="0" applyFont="1" applyAlignment="1">
      <alignment horizontal="right" vertical="top" wrapText="1" indent="1"/>
    </xf>
    <xf numFmtId="167" fontId="10" fillId="0" borderId="3" xfId="0" applyNumberFormat="1" applyFont="1" applyBorder="1" applyAlignment="1">
      <alignment vertical="top" wrapText="1"/>
    </xf>
    <xf numFmtId="0" fontId="10" fillId="0" borderId="0" xfId="0" applyFont="1" applyAlignment="1">
      <alignment horizontal="left" vertical="top" wrapText="1"/>
    </xf>
    <xf numFmtId="0" fontId="13" fillId="0" borderId="0" xfId="0" applyFont="1" applyAlignment="1">
      <alignment horizontal="right" vertical="center" wrapText="1" indent="1"/>
    </xf>
    <xf numFmtId="165" fontId="10" fillId="0" borderId="3" xfId="0" applyNumberFormat="1" applyFont="1" applyBorder="1" applyAlignment="1">
      <alignment wrapText="1"/>
    </xf>
    <xf numFmtId="169" fontId="13" fillId="0" borderId="1" xfId="0" applyNumberFormat="1" applyFont="1" applyBorder="1" applyAlignment="1">
      <alignment vertical="center" wrapText="1"/>
    </xf>
    <xf numFmtId="166" fontId="13" fillId="0" borderId="1" xfId="0" applyNumberFormat="1" applyFont="1" applyBorder="1" applyAlignment="1">
      <alignment horizontal="right" vertical="center" wrapText="1"/>
    </xf>
    <xf numFmtId="0" fontId="12" fillId="0" borderId="2" xfId="0" applyFont="1" applyBorder="1" applyAlignment="1">
      <alignment horizontal="left" vertical="center" wrapText="1"/>
    </xf>
    <xf numFmtId="0" fontId="10" fillId="0" borderId="2" xfId="0" applyFont="1" applyBorder="1" applyAlignment="1">
      <alignment horizontal="center" vertical="center" wrapText="1"/>
    </xf>
    <xf numFmtId="0" fontId="13" fillId="0" borderId="2" xfId="0" applyFont="1" applyBorder="1" applyAlignment="1">
      <alignment horizontal="right" vertical="top" wrapText="1"/>
    </xf>
    <xf numFmtId="0" fontId="13" fillId="0" borderId="2" xfId="0" applyFont="1" applyBorder="1" applyAlignment="1">
      <alignment horizontal="center" vertical="top" wrapText="1"/>
    </xf>
    <xf numFmtId="172" fontId="13" fillId="0" borderId="1" xfId="0" applyNumberFormat="1" applyFont="1" applyBorder="1" applyAlignment="1">
      <alignment horizontal="center" vertical="top" wrapText="1"/>
    </xf>
    <xf numFmtId="0" fontId="13" fillId="0" borderId="0" xfId="0" applyFont="1" applyAlignment="1">
      <alignment horizontal="center" vertical="top" wrapText="1"/>
    </xf>
    <xf numFmtId="0" fontId="12" fillId="0" borderId="1" xfId="0" applyFont="1" applyBorder="1" applyAlignment="1">
      <alignment horizontal="left" vertical="top" wrapText="1"/>
    </xf>
    <xf numFmtId="0" fontId="13" fillId="0" borderId="3" xfId="0" applyFont="1" applyBorder="1" applyAlignment="1">
      <alignment horizontal="right" vertical="top" wrapText="1"/>
    </xf>
    <xf numFmtId="0" fontId="13" fillId="0" borderId="0" xfId="0" applyFont="1" applyAlignment="1">
      <alignment horizontal="right" vertical="top" wrapText="1"/>
    </xf>
    <xf numFmtId="0" fontId="13" fillId="0" borderId="0" xfId="0" applyFont="1" applyAlignment="1">
      <alignment horizontal="left" vertical="center" wrapText="1" indent="2"/>
    </xf>
    <xf numFmtId="167" fontId="13" fillId="0" borderId="2" xfId="0" applyNumberFormat="1" applyFont="1" applyBorder="1" applyAlignment="1">
      <alignment vertical="center" wrapText="1"/>
    </xf>
    <xf numFmtId="0" fontId="10" fillId="0" borderId="0" xfId="0" applyFont="1" applyAlignment="1">
      <alignment horizontal="left" vertical="center" wrapText="1" indent="3"/>
    </xf>
    <xf numFmtId="165" fontId="10" fillId="0" borderId="2" xfId="0" applyNumberFormat="1" applyFont="1" applyBorder="1" applyAlignment="1">
      <alignment vertical="center" wrapText="1"/>
    </xf>
    <xf numFmtId="0" fontId="10" fillId="0" borderId="0" xfId="0" applyFont="1" applyAlignment="1">
      <alignment horizontal="left" vertical="top" wrapText="1" indent="3"/>
    </xf>
    <xf numFmtId="0" fontId="10" fillId="0" borderId="0" xfId="0" applyFont="1" applyAlignment="1">
      <alignment vertical="center" wrapText="1"/>
    </xf>
    <xf numFmtId="167" fontId="10" fillId="0" borderId="3" xfId="0" applyNumberFormat="1" applyFont="1" applyBorder="1" applyAlignment="1">
      <alignment vertical="center" wrapText="1"/>
    </xf>
    <xf numFmtId="0" fontId="10" fillId="0" borderId="1" xfId="0" applyFont="1" applyBorder="1" applyAlignment="1">
      <alignment horizontal="left" vertical="center" wrapText="1" indent="3"/>
    </xf>
    <xf numFmtId="165" fontId="10" fillId="0" borderId="3" xfId="0" applyNumberFormat="1" applyFont="1" applyBorder="1" applyAlignment="1">
      <alignment vertical="center" wrapText="1"/>
    </xf>
    <xf numFmtId="0" fontId="13" fillId="0" borderId="1" xfId="0" applyFont="1" applyBorder="1" applyAlignment="1">
      <alignment wrapText="1"/>
    </xf>
    <xf numFmtId="0" fontId="13" fillId="0" borderId="0" xfId="0" applyFont="1" applyAlignment="1">
      <alignment wrapText="1"/>
    </xf>
    <xf numFmtId="0" fontId="12" fillId="0" borderId="1" xfId="0" applyFont="1" applyBorder="1" applyAlignment="1">
      <alignment horizontal="left" wrapText="1"/>
    </xf>
    <xf numFmtId="0" fontId="13" fillId="0" borderId="1" xfId="0" applyFont="1" applyBorder="1" applyAlignment="1">
      <alignment horizontal="right" wrapText="1"/>
    </xf>
    <xf numFmtId="0" fontId="13" fillId="0" borderId="3" xfId="0" applyFont="1" applyBorder="1" applyAlignment="1">
      <alignment horizontal="center" wrapText="1"/>
    </xf>
    <xf numFmtId="0" fontId="13" fillId="0" borderId="2" xfId="0" applyFont="1" applyBorder="1" applyAlignment="1">
      <alignment horizontal="left" wrapText="1"/>
    </xf>
    <xf numFmtId="165" fontId="13" fillId="0" borderId="2" xfId="0" applyNumberFormat="1" applyFont="1" applyBorder="1" applyAlignment="1">
      <alignment wrapText="1"/>
    </xf>
    <xf numFmtId="166" fontId="13" fillId="0" borderId="2" xfId="0" applyNumberFormat="1" applyFont="1" applyBorder="1" applyAlignment="1">
      <alignment horizontal="right" wrapText="1"/>
    </xf>
    <xf numFmtId="168" fontId="13" fillId="0" borderId="2" xfId="0" applyNumberFormat="1" applyFont="1" applyBorder="1" applyAlignment="1">
      <alignment horizontal="right" wrapText="1"/>
    </xf>
    <xf numFmtId="166" fontId="13" fillId="0" borderId="0" xfId="0" applyNumberFormat="1" applyFont="1" applyAlignment="1">
      <alignment horizontal="right" wrapText="1"/>
    </xf>
    <xf numFmtId="167" fontId="13" fillId="0" borderId="1" xfId="0" applyNumberFormat="1" applyFont="1" applyBorder="1" applyAlignment="1">
      <alignment wrapText="1"/>
    </xf>
    <xf numFmtId="0" fontId="13" fillId="0" borderId="0" xfId="0" applyFont="1" applyAlignment="1">
      <alignment horizontal="right" wrapText="1" indent="1"/>
    </xf>
    <xf numFmtId="0" fontId="10" fillId="0" borderId="0" xfId="0" applyFont="1" applyAlignment="1">
      <alignment horizontal="left" wrapText="1" indent="3"/>
    </xf>
    <xf numFmtId="0" fontId="10" fillId="0" borderId="0" xfId="0" applyFont="1" applyAlignment="1">
      <alignment horizontal="left" wrapText="1" indent="5"/>
    </xf>
    <xf numFmtId="0" fontId="13" fillId="0" borderId="0" xfId="0" applyFont="1" applyAlignment="1">
      <alignment horizontal="left" wrapText="1" indent="1"/>
    </xf>
    <xf numFmtId="165" fontId="13" fillId="0" borderId="3" xfId="0" applyNumberFormat="1" applyFont="1" applyBorder="1" applyAlignment="1">
      <alignment wrapText="1"/>
    </xf>
    <xf numFmtId="166" fontId="13" fillId="0" borderId="1" xfId="0" applyNumberFormat="1" applyFont="1" applyBorder="1" applyAlignment="1">
      <alignment horizontal="right" wrapText="1"/>
    </xf>
    <xf numFmtId="168" fontId="13" fillId="0" borderId="1" xfId="0" applyNumberFormat="1" applyFont="1" applyBorder="1" applyAlignment="1">
      <alignment horizontal="right" wrapText="1"/>
    </xf>
    <xf numFmtId="0" fontId="13" fillId="0" borderId="2" xfId="0" applyFont="1" applyBorder="1" applyAlignment="1">
      <alignment horizontal="right" wrapText="1"/>
    </xf>
    <xf numFmtId="0" fontId="13" fillId="0" borderId="3" xfId="0" applyFont="1" applyBorder="1" applyAlignment="1">
      <alignment horizontal="right" wrapText="1"/>
    </xf>
    <xf numFmtId="0" fontId="10" fillId="0" borderId="2" xfId="0" applyFont="1" applyBorder="1" applyAlignment="1">
      <alignment horizontal="left" vertical="top" wrapText="1"/>
    </xf>
    <xf numFmtId="0" fontId="13" fillId="0" borderId="0" xfId="0" applyFont="1" applyAlignment="1">
      <alignment horizontal="left" vertical="top" wrapText="1"/>
    </xf>
    <xf numFmtId="165" fontId="13" fillId="0" borderId="0" xfId="0" applyNumberFormat="1" applyFont="1" applyAlignment="1">
      <alignment vertical="top" wrapText="1"/>
    </xf>
    <xf numFmtId="173" fontId="13" fillId="0" borderId="0" xfId="0" applyNumberFormat="1" applyFont="1" applyAlignment="1">
      <alignment horizontal="right" vertical="top" wrapText="1"/>
    </xf>
    <xf numFmtId="174" fontId="13" fillId="0" borderId="0" xfId="0" applyNumberFormat="1" applyFont="1" applyAlignment="1">
      <alignment horizontal="right" vertical="top" wrapText="1"/>
    </xf>
    <xf numFmtId="167" fontId="13" fillId="0" borderId="0" xfId="0" applyNumberFormat="1" applyFont="1" applyAlignment="1">
      <alignment vertical="top" wrapText="1"/>
    </xf>
    <xf numFmtId="174" fontId="13" fillId="0" borderId="1" xfId="0" applyNumberFormat="1" applyFont="1" applyBorder="1" applyAlignment="1">
      <alignment horizontal="right" vertical="top" wrapText="1"/>
    </xf>
    <xf numFmtId="0" fontId="13" fillId="0" borderId="0" xfId="0" applyFont="1" applyAlignment="1">
      <alignment horizontal="left" vertical="top" wrapText="1" indent="3"/>
    </xf>
    <xf numFmtId="167" fontId="13" fillId="0" borderId="2" xfId="0" applyNumberFormat="1" applyFont="1" applyBorder="1" applyAlignment="1">
      <alignment vertical="top" wrapText="1"/>
    </xf>
    <xf numFmtId="174" fontId="13" fillId="0" borderId="2" xfId="0" applyNumberFormat="1" applyFont="1" applyBorder="1" applyAlignment="1">
      <alignment horizontal="right" vertical="top" wrapText="1"/>
    </xf>
    <xf numFmtId="167" fontId="13" fillId="0" borderId="3" xfId="0" applyNumberFormat="1" applyFont="1" applyBorder="1" applyAlignment="1">
      <alignment vertical="top" wrapText="1"/>
    </xf>
    <xf numFmtId="174" fontId="13" fillId="0" borderId="3" xfId="0" applyNumberFormat="1" applyFont="1" applyBorder="1" applyAlignment="1">
      <alignment horizontal="right" vertical="top" wrapText="1"/>
    </xf>
    <xf numFmtId="165" fontId="10" fillId="0" borderId="2" xfId="0" applyNumberFormat="1" applyFont="1" applyBorder="1" applyAlignment="1">
      <alignment vertical="top" wrapText="1"/>
    </xf>
    <xf numFmtId="173" fontId="10" fillId="0" borderId="2" xfId="0" applyNumberFormat="1" applyFont="1" applyBorder="1" applyAlignment="1">
      <alignment horizontal="right" vertical="top" wrapText="1"/>
    </xf>
    <xf numFmtId="174" fontId="13" fillId="0" borderId="0" xfId="0" applyNumberFormat="1" applyFont="1" applyAlignment="1">
      <alignment horizontal="right" wrapText="1"/>
    </xf>
    <xf numFmtId="173" fontId="10" fillId="0" borderId="0" xfId="0" applyNumberFormat="1" applyFont="1" applyAlignment="1">
      <alignment horizontal="right" vertical="top" wrapText="1"/>
    </xf>
    <xf numFmtId="0" fontId="10" fillId="0" borderId="1" xfId="0" applyFont="1" applyBorder="1" applyAlignment="1">
      <alignment horizontal="left" vertical="top" wrapText="1"/>
    </xf>
    <xf numFmtId="173" fontId="10" fillId="0" borderId="1" xfId="0" applyNumberFormat="1" applyFont="1" applyBorder="1" applyAlignment="1">
      <alignment horizontal="right" vertical="top" wrapText="1"/>
    </xf>
    <xf numFmtId="0" fontId="10" fillId="0" borderId="2" xfId="0" applyFont="1" applyBorder="1" applyAlignment="1">
      <alignment horizontal="center" vertical="top" wrapText="1"/>
    </xf>
    <xf numFmtId="0" fontId="15" fillId="0" borderId="2" xfId="0" applyFont="1" applyBorder="1" applyAlignment="1">
      <alignment vertical="top" wrapText="1"/>
    </xf>
    <xf numFmtId="0" fontId="12" fillId="0" borderId="3" xfId="0" applyFont="1" applyBorder="1" applyAlignment="1">
      <alignment horizontal="left" wrapText="1"/>
    </xf>
    <xf numFmtId="0" fontId="16" fillId="0" borderId="2" xfId="0" applyFont="1" applyBorder="1" applyAlignment="1">
      <alignment vertical="top" wrapText="1"/>
    </xf>
    <xf numFmtId="172" fontId="13" fillId="0" borderId="1" xfId="0" applyNumberFormat="1" applyFont="1" applyBorder="1" applyAlignment="1">
      <alignment horizontal="center" wrapText="1"/>
    </xf>
    <xf numFmtId="0" fontId="10" fillId="0" borderId="0" xfId="0" applyFont="1" applyAlignment="1">
      <alignment horizontal="left" wrapText="1" indent="1"/>
    </xf>
    <xf numFmtId="175" fontId="13" fillId="0" borderId="0" xfId="0" applyNumberFormat="1" applyFont="1" applyAlignment="1">
      <alignment horizontal="right" wrapText="1"/>
    </xf>
    <xf numFmtId="0" fontId="12" fillId="0" borderId="0" xfId="0" applyFont="1" applyAlignment="1">
      <alignment wrapText="1"/>
    </xf>
    <xf numFmtId="0" fontId="10" fillId="0" borderId="1" xfId="0" applyFont="1" applyBorder="1" applyAlignment="1">
      <alignment horizontal="left" wrapText="1"/>
    </xf>
    <xf numFmtId="0" fontId="10" fillId="0" borderId="2" xfId="0" applyFont="1" applyBorder="1" applyAlignment="1">
      <alignment horizontal="right" wrapText="1"/>
    </xf>
    <xf numFmtId="0" fontId="10" fillId="0" borderId="2" xfId="0" applyFont="1" applyBorder="1" applyAlignment="1">
      <alignment horizontal="left" wrapText="1"/>
    </xf>
    <xf numFmtId="168" fontId="13" fillId="0" borderId="0" xfId="0" applyNumberFormat="1" applyFont="1" applyAlignment="1">
      <alignment horizontal="right" wrapText="1"/>
    </xf>
    <xf numFmtId="0" fontId="13" fillId="0" borderId="0" xfId="0" applyFont="1" applyAlignment="1">
      <alignment horizontal="center" wrapText="1"/>
    </xf>
    <xf numFmtId="167" fontId="10" fillId="0" borderId="3" xfId="0" applyNumberFormat="1" applyFont="1" applyBorder="1" applyAlignment="1">
      <alignment wrapText="1"/>
    </xf>
    <xf numFmtId="0" fontId="13" fillId="0" borderId="1" xfId="0" applyFont="1" applyBorder="1" applyAlignment="1">
      <alignment horizontal="left" wrapText="1"/>
    </xf>
    <xf numFmtId="165" fontId="13" fillId="0" borderId="1" xfId="0" applyNumberFormat="1" applyFont="1" applyBorder="1" applyAlignment="1">
      <alignment wrapText="1"/>
    </xf>
    <xf numFmtId="0" fontId="13" fillId="0" borderId="2" xfId="0" applyFont="1" applyBorder="1" applyAlignment="1">
      <alignment wrapText="1"/>
    </xf>
    <xf numFmtId="0" fontId="10" fillId="0" borderId="0" xfId="0" applyFont="1" applyAlignment="1">
      <alignment wrapText="1"/>
    </xf>
    <xf numFmtId="171" fontId="13" fillId="0" borderId="0" xfId="0" applyNumberFormat="1" applyFont="1" applyAlignment="1">
      <alignment wrapText="1"/>
    </xf>
    <xf numFmtId="0" fontId="17" fillId="0" borderId="0" xfId="0" applyFont="1" applyAlignment="1">
      <alignment horizontal="left" vertical="center" wrapText="1"/>
    </xf>
    <xf numFmtId="0" fontId="10" fillId="0" borderId="0" xfId="0" applyFont="1" applyAlignment="1">
      <alignment horizontal="left" wrapText="1" indent="4"/>
    </xf>
    <xf numFmtId="0" fontId="10" fillId="0" borderId="0" xfId="0" applyFont="1" applyAlignment="1">
      <alignment horizontal="left" wrapText="1" indent="2"/>
    </xf>
    <xf numFmtId="0" fontId="13" fillId="0" borderId="2" xfId="0" applyFont="1" applyBorder="1" applyAlignment="1">
      <alignment horizontal="left" vertical="center" wrapText="1"/>
    </xf>
    <xf numFmtId="168" fontId="13" fillId="0" borderId="2" xfId="0" applyNumberFormat="1" applyFont="1" applyBorder="1" applyAlignment="1">
      <alignment horizontal="right" vertical="center" wrapText="1"/>
    </xf>
    <xf numFmtId="0" fontId="10" fillId="0" borderId="3" xfId="0" applyFont="1" applyBorder="1" applyAlignment="1">
      <alignment horizontal="left" wrapText="1" indent="1"/>
    </xf>
    <xf numFmtId="0" fontId="12" fillId="0" borderId="3" xfId="0" applyFont="1" applyBorder="1" applyAlignment="1">
      <alignment wrapText="1"/>
    </xf>
    <xf numFmtId="168" fontId="10" fillId="0" borderId="3" xfId="0" applyNumberFormat="1" applyFont="1" applyBorder="1" applyAlignment="1">
      <alignment horizontal="right" wrapText="1"/>
    </xf>
    <xf numFmtId="0" fontId="10" fillId="0" borderId="2" xfId="0" applyFont="1" applyBorder="1" applyAlignment="1">
      <alignment horizontal="center" wrapText="1"/>
    </xf>
    <xf numFmtId="0" fontId="18" fillId="0" borderId="3" xfId="0" applyFont="1" applyBorder="1" applyAlignment="1">
      <alignment horizontal="left" wrapText="1"/>
    </xf>
    <xf numFmtId="167" fontId="10" fillId="0" borderId="1" xfId="0" applyNumberFormat="1" applyFont="1" applyBorder="1" applyAlignment="1">
      <alignment wrapText="1"/>
    </xf>
    <xf numFmtId="173" fontId="13" fillId="0" borderId="0" xfId="0" applyNumberFormat="1" applyFont="1" applyAlignment="1">
      <alignment horizontal="right" wrapText="1"/>
    </xf>
    <xf numFmtId="0" fontId="14" fillId="0" borderId="0" xfId="0" applyFont="1" applyAlignment="1">
      <alignment horizontal="left" wrapText="1"/>
    </xf>
    <xf numFmtId="0" fontId="13" fillId="0" borderId="2" xfId="0" applyFont="1" applyBorder="1" applyAlignment="1">
      <alignment horizontal="left" vertical="top" wrapText="1"/>
    </xf>
    <xf numFmtId="0" fontId="13" fillId="0" borderId="0" xfId="0" applyFont="1" applyAlignment="1">
      <alignment horizontal="left" wrapText="1" indent="5"/>
    </xf>
    <xf numFmtId="170" fontId="13" fillId="0" borderId="1" xfId="0" applyNumberFormat="1" applyFont="1" applyBorder="1" applyAlignment="1">
      <alignment horizontal="right" wrapText="1"/>
    </xf>
    <xf numFmtId="0" fontId="15" fillId="0" borderId="2" xfId="0" applyFont="1" applyBorder="1" applyAlignment="1">
      <alignment wrapText="1"/>
    </xf>
    <xf numFmtId="172" fontId="13" fillId="0" borderId="3" xfId="0" applyNumberFormat="1" applyFont="1" applyBorder="1" applyAlignment="1">
      <alignment horizontal="center" wrapText="1"/>
    </xf>
    <xf numFmtId="167" fontId="13" fillId="0" borderId="2" xfId="0" applyNumberFormat="1" applyFont="1" applyBorder="1" applyAlignment="1">
      <alignment wrapText="1"/>
    </xf>
    <xf numFmtId="0" fontId="13" fillId="0" borderId="0" xfId="0" applyFont="1" applyAlignment="1">
      <alignment horizontal="left" vertical="top" wrapText="1" indent="4"/>
    </xf>
    <xf numFmtId="0" fontId="13" fillId="0" borderId="0" xfId="0" applyFont="1" applyAlignment="1">
      <alignment horizontal="left" vertical="top" wrapText="1" indent="6"/>
    </xf>
    <xf numFmtId="169" fontId="13" fillId="0" borderId="0" xfId="0" applyNumberFormat="1" applyFont="1" applyAlignment="1">
      <alignment wrapText="1"/>
    </xf>
    <xf numFmtId="0" fontId="13" fillId="0" borderId="1" xfId="0" applyFont="1" applyBorder="1" applyAlignment="1">
      <alignment horizontal="left" vertical="top" wrapText="1"/>
    </xf>
    <xf numFmtId="169" fontId="13" fillId="0" borderId="1" xfId="0" applyNumberFormat="1" applyFont="1" applyBorder="1" applyAlignment="1">
      <alignment wrapText="1"/>
    </xf>
    <xf numFmtId="173" fontId="13" fillId="0" borderId="1" xfId="0" applyNumberFormat="1" applyFont="1" applyBorder="1" applyAlignment="1">
      <alignment horizontal="right" wrapText="1"/>
    </xf>
    <xf numFmtId="0" fontId="14" fillId="0" borderId="2" xfId="0" applyFont="1" applyBorder="1" applyAlignment="1">
      <alignment horizontal="left" wrapText="1"/>
    </xf>
    <xf numFmtId="0" fontId="13" fillId="0" borderId="1" xfId="0" applyFont="1" applyBorder="1" applyAlignment="1">
      <alignment horizontal="left" wrapText="1" indent="1"/>
    </xf>
    <xf numFmtId="168" fontId="13" fillId="0" borderId="3" xfId="0" applyNumberFormat="1" applyFont="1" applyBorder="1" applyAlignment="1">
      <alignment horizontal="right" wrapText="1"/>
    </xf>
    <xf numFmtId="0" fontId="10" fillId="0" borderId="3" xfId="0" applyFont="1" applyBorder="1" applyAlignment="1">
      <alignment horizontal="right" wrapText="1"/>
    </xf>
    <xf numFmtId="165" fontId="13" fillId="0" borderId="0" xfId="0" applyNumberFormat="1" applyFont="1" applyBorder="1" applyAlignment="1">
      <alignment vertical="top" wrapText="1"/>
    </xf>
    <xf numFmtId="0" fontId="0" fillId="0" borderId="0" xfId="0" applyBorder="1"/>
    <xf numFmtId="0" fontId="13" fillId="0" borderId="0" xfId="0" applyFont="1" applyAlignment="1">
      <alignment horizontal="center" vertical="center" wrapText="1"/>
    </xf>
    <xf numFmtId="0" fontId="19" fillId="0" borderId="0" xfId="0" applyFont="1"/>
    <xf numFmtId="0" fontId="10" fillId="0" borderId="0" xfId="0" applyFont="1" applyAlignment="1">
      <alignment horizontal="right" wrapText="1" indent="1"/>
    </xf>
    <xf numFmtId="0" fontId="10" fillId="0" borderId="1" xfId="0" applyFont="1" applyBorder="1" applyAlignment="1">
      <alignment horizontal="left" wrapText="1" indent="5"/>
    </xf>
    <xf numFmtId="166" fontId="10" fillId="0" borderId="1" xfId="0" applyNumberFormat="1" applyFont="1" applyBorder="1" applyAlignment="1">
      <alignment horizontal="right" wrapText="1"/>
    </xf>
    <xf numFmtId="0" fontId="15" fillId="0" borderId="2" xfId="0" applyFont="1" applyBorder="1" applyAlignment="1">
      <alignment horizontal="center" vertical="top" wrapText="1"/>
    </xf>
    <xf numFmtId="0" fontId="13" fillId="0" borderId="0" xfId="0" applyFont="1" applyAlignment="1">
      <alignment horizontal="left" wrapText="1"/>
    </xf>
    <xf numFmtId="9" fontId="13" fillId="0" borderId="0" xfId="6" applyFont="1" applyAlignment="1">
      <alignment wrapText="1"/>
    </xf>
    <xf numFmtId="0" fontId="13" fillId="0" borderId="0" xfId="0" applyFont="1" applyAlignment="1">
      <alignment wrapText="1"/>
    </xf>
    <xf numFmtId="0" fontId="1" fillId="0" borderId="0" xfId="0" applyFont="1" applyAlignment="1">
      <alignment horizontal="right" wrapText="1"/>
    </xf>
    <xf numFmtId="0" fontId="0" fillId="0" borderId="0" xfId="0"/>
    <xf numFmtId="0" fontId="5" fillId="0" borderId="0" xfId="0" applyFont="1" applyAlignment="1">
      <alignment horizontal="center" vertical="top" wrapText="1"/>
    </xf>
    <xf numFmtId="0" fontId="6" fillId="0" borderId="0" xfId="0" applyFont="1" applyAlignment="1">
      <alignment horizontal="center" vertical="top" wrapText="1"/>
    </xf>
    <xf numFmtId="0" fontId="12" fillId="0" borderId="2" xfId="0" applyFont="1" applyBorder="1" applyAlignment="1">
      <alignment horizontal="left" wrapText="1"/>
    </xf>
    <xf numFmtId="0" fontId="13" fillId="0" borderId="3" xfId="0" applyFont="1" applyBorder="1" applyAlignment="1">
      <alignment horizontal="center" vertical="center" wrapText="1"/>
    </xf>
    <xf numFmtId="0" fontId="12" fillId="0" borderId="0" xfId="0" applyFont="1" applyAlignment="1">
      <alignment vertical="center" wrapText="1"/>
    </xf>
    <xf numFmtId="0" fontId="0" fillId="0" borderId="0" xfId="0" applyAlignment="1"/>
    <xf numFmtId="0" fontId="12" fillId="0" borderId="2" xfId="0" applyFont="1" applyBorder="1" applyAlignment="1">
      <alignment vertical="center" wrapText="1"/>
    </xf>
    <xf numFmtId="0" fontId="12" fillId="0" borderId="0" xfId="0" applyFont="1" applyAlignment="1">
      <alignment horizontal="left" wrapText="1"/>
    </xf>
    <xf numFmtId="0" fontId="13" fillId="0" borderId="1" xfId="0" applyFont="1" applyBorder="1" applyAlignment="1">
      <alignment horizontal="center" vertical="center" wrapText="1"/>
    </xf>
    <xf numFmtId="0" fontId="0" fillId="0" borderId="0" xfId="0" applyAlignment="1">
      <alignment horizontal="center"/>
    </xf>
    <xf numFmtId="0" fontId="13" fillId="0" borderId="2" xfId="0" applyFont="1" applyBorder="1" applyAlignment="1">
      <alignment horizontal="right" vertical="top" wrapText="1"/>
    </xf>
    <xf numFmtId="172" fontId="13" fillId="0" borderId="1" xfId="0" applyNumberFormat="1" applyFont="1" applyBorder="1" applyAlignment="1">
      <alignment horizontal="center" vertical="top" wrapText="1"/>
    </xf>
    <xf numFmtId="0" fontId="13" fillId="0" borderId="1" xfId="0" applyFont="1" applyBorder="1" applyAlignment="1">
      <alignment horizontal="center" vertical="top" wrapText="1"/>
    </xf>
    <xf numFmtId="0" fontId="12" fillId="0" borderId="0" xfId="0" applyFont="1" applyAlignment="1">
      <alignment vertical="top" wrapText="1"/>
    </xf>
    <xf numFmtId="0" fontId="13" fillId="0" borderId="1" xfId="0" applyFont="1" applyBorder="1" applyAlignment="1">
      <alignment horizontal="center" wrapText="1"/>
    </xf>
    <xf numFmtId="0" fontId="13" fillId="0" borderId="2" xfId="0" applyFont="1" applyBorder="1" applyAlignment="1">
      <alignment horizontal="center" wrapText="1"/>
    </xf>
    <xf numFmtId="0" fontId="12" fillId="0" borderId="2" xfId="0" applyFont="1" applyBorder="1" applyAlignment="1">
      <alignment wrapText="1"/>
    </xf>
    <xf numFmtId="0" fontId="12" fillId="0" borderId="2" xfId="0" applyFont="1" applyBorder="1" applyAlignment="1">
      <alignment vertical="top" wrapText="1"/>
    </xf>
    <xf numFmtId="0" fontId="13" fillId="0" borderId="3" xfId="0" applyFont="1" applyBorder="1" applyAlignment="1">
      <alignment horizontal="center" vertical="top" wrapText="1"/>
    </xf>
    <xf numFmtId="0" fontId="13" fillId="0" borderId="3" xfId="0" applyFont="1" applyBorder="1" applyAlignment="1">
      <alignment horizontal="right" wrapText="1"/>
    </xf>
    <xf numFmtId="0" fontId="13" fillId="0" borderId="3" xfId="0" applyFont="1" applyBorder="1" applyAlignment="1">
      <alignment horizontal="left" wrapText="1"/>
    </xf>
    <xf numFmtId="0" fontId="15" fillId="0" borderId="2" xfId="0" applyFont="1" applyBorder="1" applyAlignment="1">
      <alignment horizontal="left" wrapText="1"/>
    </xf>
    <xf numFmtId="0" fontId="12" fillId="0" borderId="3" xfId="0" applyFont="1" applyBorder="1" applyAlignment="1">
      <alignment horizontal="left" wrapText="1"/>
    </xf>
    <xf numFmtId="172" fontId="13" fillId="0" borderId="1" xfId="0" applyNumberFormat="1" applyFont="1" applyBorder="1" applyAlignment="1">
      <alignment horizontal="center" wrapText="1"/>
    </xf>
    <xf numFmtId="0" fontId="12" fillId="0" borderId="0" xfId="0" applyFont="1" applyAlignment="1">
      <alignment wrapText="1"/>
    </xf>
    <xf numFmtId="0" fontId="11" fillId="0" borderId="1" xfId="0" applyFont="1" applyBorder="1" applyAlignment="1">
      <alignment horizontal="left" vertical="top" wrapText="1"/>
    </xf>
    <xf numFmtId="0" fontId="10" fillId="0" borderId="0" xfId="0" applyFont="1" applyAlignment="1">
      <alignment horizontal="left" wrapText="1"/>
    </xf>
    <xf numFmtId="0" fontId="13" fillId="0" borderId="2" xfId="0" applyFont="1" applyBorder="1" applyAlignment="1">
      <alignment horizontal="right" wrapText="1"/>
    </xf>
    <xf numFmtId="0" fontId="13" fillId="0" borderId="1" xfId="0" applyFont="1" applyBorder="1" applyAlignment="1">
      <alignment horizontal="right" wrapText="1"/>
    </xf>
    <xf numFmtId="176" fontId="13" fillId="0" borderId="1" xfId="0" applyNumberFormat="1" applyFont="1" applyBorder="1" applyAlignment="1">
      <alignment horizontal="center" wrapText="1"/>
    </xf>
    <xf numFmtId="0" fontId="13" fillId="0" borderId="0" xfId="0" applyFont="1" applyAlignment="1">
      <alignment horizontal="right" wrapText="1"/>
    </xf>
    <xf numFmtId="0" fontId="10" fillId="0" borderId="0" xfId="0" applyFont="1" applyAlignment="1">
      <alignment horizontal="left" vertical="top" wrapText="1"/>
    </xf>
    <xf numFmtId="176" fontId="13" fillId="0" borderId="0" xfId="0" applyNumberFormat="1" applyFont="1" applyAlignment="1">
      <alignment horizontal="right" wrapText="1"/>
    </xf>
    <xf numFmtId="0" fontId="12" fillId="0" borderId="1" xfId="0" applyFont="1" applyBorder="1" applyAlignment="1">
      <alignment horizontal="left" wrapText="1"/>
    </xf>
    <xf numFmtId="0" fontId="13" fillId="0" borderId="0" xfId="0" applyFont="1" applyAlignment="1">
      <alignment wrapText="1"/>
    </xf>
    <xf numFmtId="0" fontId="13" fillId="0" borderId="0" xfId="0" applyFont="1" applyAlignment="1">
      <alignment horizontal="left" wrapText="1"/>
    </xf>
    <xf numFmtId="0" fontId="13" fillId="0" borderId="0" xfId="0" applyFont="1" applyAlignment="1">
      <alignment horizontal="left" vertical="top" wrapText="1"/>
    </xf>
    <xf numFmtId="0" fontId="14" fillId="0" borderId="0" xfId="0" applyFont="1" applyAlignment="1">
      <alignment horizontal="left" wrapText="1"/>
    </xf>
    <xf numFmtId="0" fontId="1" fillId="0" borderId="2" xfId="0" applyFont="1" applyBorder="1" applyAlignment="1">
      <alignment wrapText="1"/>
    </xf>
    <xf numFmtId="172" fontId="13" fillId="0" borderId="3" xfId="0" applyNumberFormat="1" applyFont="1" applyBorder="1" applyAlignment="1">
      <alignment horizontal="center" wrapText="1"/>
    </xf>
    <xf numFmtId="0" fontId="13" fillId="0" borderId="3" xfId="0" applyFont="1" applyBorder="1" applyAlignment="1">
      <alignment horizontal="center" wrapText="1"/>
    </xf>
    <xf numFmtId="0" fontId="12" fillId="0" borderId="2" xfId="0" applyFont="1" applyBorder="1" applyAlignment="1">
      <alignment horizontal="right" wrapText="1"/>
    </xf>
    <xf numFmtId="0" fontId="10" fillId="0" borderId="2" xfId="0" applyFont="1" applyBorder="1" applyAlignment="1">
      <alignment horizontal="left" wrapText="1"/>
    </xf>
  </cellXfs>
  <cellStyles count="7">
    <cellStyle name="Heading 1" xfId="3" xr:uid="{00000000-0005-0000-0000-000003000000}"/>
    <cellStyle name="Heading 2" xfId="4" xr:uid="{00000000-0005-0000-0000-000004000000}"/>
    <cellStyle name="Heading 3" xfId="5" xr:uid="{00000000-0005-0000-0000-000005000000}"/>
    <cellStyle name="Normal" xfId="0" builtinId="0"/>
    <cellStyle name="Normal 2" xfId="2" xr:uid="{00000000-0005-0000-0000-000002000000}"/>
    <cellStyle name="Percent" xfId="6" builtinId="5"/>
    <cellStyle name="Table (Normal)" xfId="1" xr:uid="{00000000-0005-0000-0000-000001000000}"/>
  </cellStyles>
  <dxfs count="2">
    <dxf>
      <fill>
        <patternFill patternType="solid">
          <bgColor rgb="FFCCEEFF"/>
        </patternFill>
      </fill>
    </dxf>
    <dxf>
      <fill>
        <patternFill patternType="solid">
          <bgColor rgb="FFFFFFFF"/>
        </patternFill>
      </fill>
    </dxf>
  </dxfs>
  <tableStyles count="1" defaultTableStyle="TableStyleMedium2" defaultPivotStyle="PivotStyleLight16">
    <tableStyle name="tableStyle1" pivot="0" count="2" xr9:uid="{00000000-0011-0000-FFFF-FFFF00000000}">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7419969</xdr:colOff>
      <xdr:row>0</xdr:row>
      <xdr:rowOff>145250</xdr:rowOff>
    </xdr:from>
    <xdr:ext cx="2975836" cy="828438"/>
    <xdr:pic>
      <xdr:nvPicPr>
        <xdr:cNvPr id="2" name="image.png" descr="image.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7419969" y="145250"/>
          <a:ext cx="2975836" cy="828438"/>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8</xdr:col>
      <xdr:colOff>440525</xdr:colOff>
      <xdr:row>0</xdr:row>
      <xdr:rowOff>0</xdr:rowOff>
    </xdr:from>
    <xdr:ext cx="1918488" cy="545025"/>
    <xdr:pic>
      <xdr:nvPicPr>
        <xdr:cNvPr id="2" name="BNY Mellon.png" descr="BNY Mellon.pn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8136725" y="0"/>
          <a:ext cx="1918488" cy="545025"/>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8</xdr:col>
      <xdr:colOff>402425</xdr:colOff>
      <xdr:row>0</xdr:row>
      <xdr:rowOff>19050</xdr:rowOff>
    </xdr:from>
    <xdr:ext cx="1918488" cy="545025"/>
    <xdr:pic>
      <xdr:nvPicPr>
        <xdr:cNvPr id="2" name="BNY Mellon.png" descr="BNY Mellon.pn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8098625" y="19050"/>
          <a:ext cx="1918488" cy="545025"/>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8</xdr:col>
      <xdr:colOff>383375</xdr:colOff>
      <xdr:row>0</xdr:row>
      <xdr:rowOff>46825</xdr:rowOff>
    </xdr:from>
    <xdr:ext cx="1918488" cy="545025"/>
    <xdr:pic>
      <xdr:nvPicPr>
        <xdr:cNvPr id="2" name="BNY Mellon.png" descr="BNY Mellon.pn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8070050" y="46825"/>
          <a:ext cx="1918488" cy="545025"/>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8</xdr:col>
      <xdr:colOff>408775</xdr:colOff>
      <xdr:row>0</xdr:row>
      <xdr:rowOff>27775</xdr:rowOff>
    </xdr:from>
    <xdr:ext cx="1918488" cy="545025"/>
    <xdr:pic>
      <xdr:nvPicPr>
        <xdr:cNvPr id="2" name="BNY Mellon.png" descr="BNY Mellon.png">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8104975" y="27775"/>
          <a:ext cx="1918488" cy="545025"/>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8</xdr:col>
      <xdr:colOff>427825</xdr:colOff>
      <xdr:row>0</xdr:row>
      <xdr:rowOff>11900</xdr:rowOff>
    </xdr:from>
    <xdr:ext cx="1918488" cy="545025"/>
    <xdr:pic>
      <xdr:nvPicPr>
        <xdr:cNvPr id="2" name="BNY Mellon.png" descr="BNY Mellon.pn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8124025" y="11900"/>
          <a:ext cx="1918488" cy="545025"/>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6</xdr:col>
      <xdr:colOff>123025</xdr:colOff>
      <xdr:row>0</xdr:row>
      <xdr:rowOff>21425</xdr:rowOff>
    </xdr:from>
    <xdr:ext cx="1918488" cy="545025"/>
    <xdr:pic>
      <xdr:nvPicPr>
        <xdr:cNvPr id="2" name="BNY Mellon.png" descr="BNY Mellon.png">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8190700" y="21425"/>
          <a:ext cx="1918488" cy="545025"/>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12</xdr:col>
      <xdr:colOff>380200</xdr:colOff>
      <xdr:row>0</xdr:row>
      <xdr:rowOff>37300</xdr:rowOff>
    </xdr:from>
    <xdr:ext cx="1918488" cy="545025"/>
    <xdr:pic>
      <xdr:nvPicPr>
        <xdr:cNvPr id="2" name="BNY Mellon.png" descr="BNY Mellon.png">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7628725" y="37300"/>
          <a:ext cx="1918488" cy="545025"/>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6</xdr:col>
      <xdr:colOff>161125</xdr:colOff>
      <xdr:row>0</xdr:row>
      <xdr:rowOff>30950</xdr:rowOff>
    </xdr:from>
    <xdr:ext cx="1918488" cy="545025"/>
    <xdr:pic>
      <xdr:nvPicPr>
        <xdr:cNvPr id="2" name="BNY Mellon.png" descr="BNY Mellon.png">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8295475" y="30950"/>
          <a:ext cx="1918488" cy="545025"/>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4</xdr:col>
      <xdr:colOff>554825</xdr:colOff>
      <xdr:row>0</xdr:row>
      <xdr:rowOff>18250</xdr:rowOff>
    </xdr:from>
    <xdr:ext cx="1918488" cy="545025"/>
    <xdr:pic>
      <xdr:nvPicPr>
        <xdr:cNvPr id="2" name="BNY Mellon.png" descr="BNY Mellon.png">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8212925" y="18250"/>
          <a:ext cx="1918488" cy="545025"/>
        </a:xfrm>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6</xdr:col>
      <xdr:colOff>392900</xdr:colOff>
      <xdr:row>0</xdr:row>
      <xdr:rowOff>19050</xdr:rowOff>
    </xdr:from>
    <xdr:ext cx="1918488" cy="545025"/>
    <xdr:pic>
      <xdr:nvPicPr>
        <xdr:cNvPr id="2" name="BNY Mellon.png" descr="BNY Mellon.png">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8279600" y="19050"/>
          <a:ext cx="1918488" cy="54502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827875</xdr:colOff>
      <xdr:row>0</xdr:row>
      <xdr:rowOff>30950</xdr:rowOff>
    </xdr:from>
    <xdr:ext cx="1918488" cy="545025"/>
    <xdr:pic>
      <xdr:nvPicPr>
        <xdr:cNvPr id="2" name="BNY Mellon.png" descr="BNY Mellon.pn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8457400" y="30950"/>
          <a:ext cx="1918488" cy="545025"/>
        </a:xfrm>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6</xdr:col>
      <xdr:colOff>142075</xdr:colOff>
      <xdr:row>0</xdr:row>
      <xdr:rowOff>56350</xdr:rowOff>
    </xdr:from>
    <xdr:ext cx="1918488" cy="545025"/>
    <xdr:pic>
      <xdr:nvPicPr>
        <xdr:cNvPr id="2" name="BNY Mellon.png" descr="BNY Mellon.png">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8200225" y="56350"/>
          <a:ext cx="1918488" cy="54502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8</xdr:col>
      <xdr:colOff>211925</xdr:colOff>
      <xdr:row>0</xdr:row>
      <xdr:rowOff>30950</xdr:rowOff>
    </xdr:from>
    <xdr:ext cx="1918488" cy="545025"/>
    <xdr:pic>
      <xdr:nvPicPr>
        <xdr:cNvPr id="2" name="BNY Mellon.png" descr="BNY Mellon.p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8146250" y="30950"/>
          <a:ext cx="1918488" cy="545025"/>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8</xdr:col>
      <xdr:colOff>411950</xdr:colOff>
      <xdr:row>0</xdr:row>
      <xdr:rowOff>37300</xdr:rowOff>
    </xdr:from>
    <xdr:ext cx="1918488" cy="545025"/>
    <xdr:pic>
      <xdr:nvPicPr>
        <xdr:cNvPr id="2" name="BNY Mellon.png" descr="BNY Mellon.p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8108150" y="37300"/>
          <a:ext cx="1918488" cy="545025"/>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6</xdr:col>
      <xdr:colOff>631025</xdr:colOff>
      <xdr:row>0</xdr:row>
      <xdr:rowOff>0</xdr:rowOff>
    </xdr:from>
    <xdr:ext cx="1918488" cy="545025"/>
    <xdr:pic>
      <xdr:nvPicPr>
        <xdr:cNvPr id="2" name="BNY Mellon.png" descr="BNY Mellon.pn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8279600" y="0"/>
          <a:ext cx="1918488" cy="545025"/>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8</xdr:col>
      <xdr:colOff>269075</xdr:colOff>
      <xdr:row>0</xdr:row>
      <xdr:rowOff>0</xdr:rowOff>
    </xdr:from>
    <xdr:ext cx="1918488" cy="545025"/>
    <xdr:pic>
      <xdr:nvPicPr>
        <xdr:cNvPr id="2" name="BNY Mellon.png" descr="BNY Mellon.pn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7812875" y="0"/>
          <a:ext cx="1918488" cy="545025"/>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11</xdr:col>
      <xdr:colOff>342100</xdr:colOff>
      <xdr:row>0</xdr:row>
      <xdr:rowOff>0</xdr:rowOff>
    </xdr:from>
    <xdr:ext cx="1918488" cy="545025"/>
    <xdr:pic>
      <xdr:nvPicPr>
        <xdr:cNvPr id="2" name="BNY Mellon.png" descr="BNY Mellon.pn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7952575" y="0"/>
          <a:ext cx="1918488" cy="545025"/>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8</xdr:col>
      <xdr:colOff>8725</xdr:colOff>
      <xdr:row>0</xdr:row>
      <xdr:rowOff>9525</xdr:rowOff>
    </xdr:from>
    <xdr:ext cx="1918488" cy="545025"/>
    <xdr:pic>
      <xdr:nvPicPr>
        <xdr:cNvPr id="2" name="BNY Mellon.png" descr="BNY Mellon.pn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8038300" y="9525"/>
          <a:ext cx="1918488" cy="545025"/>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8</xdr:col>
      <xdr:colOff>402425</xdr:colOff>
      <xdr:row>0</xdr:row>
      <xdr:rowOff>37300</xdr:rowOff>
    </xdr:from>
    <xdr:ext cx="1918488" cy="545025"/>
    <xdr:pic>
      <xdr:nvPicPr>
        <xdr:cNvPr id="2" name="BNY Mellon.png" descr="BNY Mellon.pn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8098625" y="37300"/>
          <a:ext cx="1918488" cy="545025"/>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10:C10" headerRowCount="0" totalsRowShown="0">
  <tableColumns count="2">
    <tableColumn id="1" xr3:uid="{00000000-0010-0000-0000-000001000000}" name="Column1"/>
    <tableColumn id="2" xr3:uid="{00000000-0010-0000-0000-000002000000}" name="Column2"/>
  </tableColumns>
  <tableStyleInfo name="tableStyle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08"/>
  <sheetViews>
    <sheetView tabSelected="1" showRuler="0" zoomScale="80" zoomScaleNormal="80" workbookViewId="0">
      <selection sqref="A1:B1"/>
    </sheetView>
  </sheetViews>
  <sheetFormatPr defaultColWidth="13.1796875" defaultRowHeight="12.5" x14ac:dyDescent="0.25"/>
  <cols>
    <col min="1" max="1" width="108.81640625" customWidth="1"/>
    <col min="2" max="2" width="40.81640625" customWidth="1"/>
  </cols>
  <sheetData>
    <row r="1" spans="1:2" ht="93.25" customHeight="1" x14ac:dyDescent="0.3">
      <c r="A1" s="181"/>
      <c r="B1" s="182"/>
    </row>
    <row r="2" spans="1:2" ht="16.75" customHeight="1" x14ac:dyDescent="0.25"/>
    <row r="3" spans="1:2" ht="16.75" customHeight="1" x14ac:dyDescent="0.25"/>
    <row r="4" spans="1:2" ht="16.75" customHeight="1" x14ac:dyDescent="0.25"/>
    <row r="5" spans="1:2" ht="16.75" customHeight="1" x14ac:dyDescent="0.25"/>
    <row r="6" spans="1:2" ht="16.75" customHeight="1" x14ac:dyDescent="0.25"/>
    <row r="7" spans="1:2" ht="16.75" customHeight="1" x14ac:dyDescent="0.25"/>
    <row r="8" spans="1:2" ht="16.75" customHeight="1" x14ac:dyDescent="0.25"/>
    <row r="9" spans="1:2" ht="16.75" customHeight="1" x14ac:dyDescent="0.25"/>
    <row r="10" spans="1:2" ht="30.75" customHeight="1" x14ac:dyDescent="0.25">
      <c r="A10" s="183" t="s">
        <v>0</v>
      </c>
      <c r="B10" s="182"/>
    </row>
    <row r="11" spans="1:2" ht="16.75" customHeight="1" x14ac:dyDescent="0.25"/>
    <row r="12" spans="1:2" ht="27.65" customHeight="1" x14ac:dyDescent="0.25">
      <c r="A12" s="184" t="s">
        <v>1</v>
      </c>
      <c r="B12" s="182"/>
    </row>
    <row r="13" spans="1:2" ht="16.75" customHeight="1" x14ac:dyDescent="0.25"/>
    <row r="14" spans="1:2" ht="27.65" customHeight="1" x14ac:dyDescent="0.25">
      <c r="A14" s="184" t="s">
        <v>2</v>
      </c>
      <c r="B14" s="182"/>
    </row>
    <row r="15" spans="1:2" ht="16.75" customHeight="1" x14ac:dyDescent="0.25"/>
    <row r="16" spans="1:2" ht="16.75" customHeight="1" x14ac:dyDescent="0.25"/>
    <row r="17" ht="16.75" customHeight="1" x14ac:dyDescent="0.25"/>
    <row r="18" ht="16.75" customHeight="1" x14ac:dyDescent="0.25"/>
    <row r="19" ht="16.75" customHeight="1" x14ac:dyDescent="0.25"/>
    <row r="20" ht="16.75" customHeight="1" x14ac:dyDescent="0.25"/>
    <row r="21" ht="16.75" customHeight="1" x14ac:dyDescent="0.25"/>
    <row r="22" ht="16.75" customHeight="1" x14ac:dyDescent="0.25"/>
    <row r="23" ht="16.75" customHeight="1" x14ac:dyDescent="0.25"/>
    <row r="24" ht="16.75" customHeight="1" x14ac:dyDescent="0.25"/>
    <row r="25" ht="16.75" customHeight="1" x14ac:dyDescent="0.25"/>
    <row r="26" ht="16.75" customHeight="1" x14ac:dyDescent="0.25"/>
    <row r="27" ht="16.75" customHeight="1" x14ac:dyDescent="0.25"/>
    <row r="28" ht="16.75" customHeight="1" x14ac:dyDescent="0.25"/>
    <row r="29" ht="16.75" customHeight="1" x14ac:dyDescent="0.25"/>
    <row r="30" ht="16.75" customHeight="1" x14ac:dyDescent="0.25"/>
    <row r="31" ht="16.75" customHeight="1" x14ac:dyDescent="0.25"/>
    <row r="32"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row r="100" ht="16.75" customHeight="1" x14ac:dyDescent="0.25"/>
    <row r="101" ht="16.75" customHeight="1" x14ac:dyDescent="0.25"/>
    <row r="102" ht="16.75" customHeight="1" x14ac:dyDescent="0.25"/>
    <row r="103" ht="16.75" customHeight="1" x14ac:dyDescent="0.25"/>
    <row r="104" ht="16.75" customHeight="1" x14ac:dyDescent="0.25"/>
    <row r="105" ht="16.75" customHeight="1" x14ac:dyDescent="0.25"/>
    <row r="106" ht="16.75" customHeight="1" x14ac:dyDescent="0.25"/>
    <row r="107" ht="16.75" customHeight="1" x14ac:dyDescent="0.25"/>
    <row r="108" ht="16.75" customHeight="1" x14ac:dyDescent="0.25"/>
  </sheetData>
  <mergeCells count="4">
    <mergeCell ref="A1:B1"/>
    <mergeCell ref="A10:B10"/>
    <mergeCell ref="A12:B12"/>
    <mergeCell ref="A14:B14"/>
  </mergeCells>
  <pageMargins left="0.75" right="0.75" top="1" bottom="1" header="0.5" footer="0.5"/>
  <pageSetup scale="82"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U17"/>
  <sheetViews>
    <sheetView showRuler="0" zoomScaleNormal="100" workbookViewId="0"/>
  </sheetViews>
  <sheetFormatPr defaultColWidth="13.1796875" defaultRowHeight="12.5" x14ac:dyDescent="0.25"/>
  <cols>
    <col min="1" max="1" width="82.1796875" customWidth="1"/>
    <col min="2" max="2" width="0.54296875" customWidth="1"/>
    <col min="3" max="3" width="8.54296875" customWidth="1"/>
    <col min="4" max="4" width="0.54296875" customWidth="1"/>
    <col min="5" max="5" width="8.54296875" customWidth="1"/>
    <col min="6" max="6" width="0.54296875" customWidth="1"/>
    <col min="7" max="7" width="8.54296875" customWidth="1"/>
    <col min="8" max="8" width="0.54296875" customWidth="1"/>
    <col min="9" max="9" width="8.54296875" customWidth="1"/>
    <col min="10" max="10" width="0.54296875" customWidth="1"/>
    <col min="11" max="11" width="8.54296875" customWidth="1"/>
    <col min="12" max="12" width="0.54296875" customWidth="1"/>
    <col min="13" max="13" width="7.54296875" customWidth="1"/>
    <col min="14" max="14" width="0.54296875" customWidth="1"/>
    <col min="15" max="15" width="7.54296875" customWidth="1"/>
    <col min="16" max="16" width="0" hidden="1" customWidth="1"/>
    <col min="17" max="17" width="8.54296875" hidden="1" customWidth="1"/>
    <col min="18" max="18" width="0" hidden="1" customWidth="1"/>
    <col min="19" max="19" width="8.54296875" hidden="1" customWidth="1"/>
    <col min="20" max="20" width="0" hidden="1" customWidth="1"/>
    <col min="21" max="21" width="7.54296875" hidden="1" customWidth="1"/>
  </cols>
  <sheetData>
    <row r="1" spans="1:21" ht="13.4" customHeight="1" x14ac:dyDescent="0.25">
      <c r="A1" s="9" t="s">
        <v>24</v>
      </c>
      <c r="I1" s="181"/>
      <c r="J1" s="182"/>
      <c r="K1" s="182"/>
      <c r="L1" s="182"/>
      <c r="M1" s="182"/>
      <c r="N1" s="182"/>
      <c r="O1" s="182"/>
      <c r="P1" s="182"/>
      <c r="Q1" s="182"/>
      <c r="R1" s="182"/>
      <c r="S1" s="182"/>
      <c r="T1" s="182"/>
      <c r="U1" s="182"/>
    </row>
    <row r="2" spans="1:21" ht="35.9" customHeight="1" x14ac:dyDescent="0.25">
      <c r="A2" s="10" t="s">
        <v>206</v>
      </c>
      <c r="I2" s="182"/>
      <c r="J2" s="182"/>
      <c r="K2" s="182"/>
      <c r="L2" s="182"/>
      <c r="M2" s="182"/>
      <c r="N2" s="182"/>
      <c r="O2" s="182"/>
      <c r="P2" s="182"/>
      <c r="Q2" s="182"/>
      <c r="R2" s="182"/>
      <c r="S2" s="182"/>
      <c r="T2" s="182"/>
      <c r="U2" s="182"/>
    </row>
    <row r="3" spans="1:21" ht="13.4" customHeight="1" x14ac:dyDescent="0.3">
      <c r="A3" s="11"/>
      <c r="B3" s="102"/>
      <c r="C3" s="102"/>
      <c r="D3" s="102"/>
      <c r="E3" s="102"/>
      <c r="F3" s="46"/>
      <c r="G3" s="46"/>
      <c r="H3" s="46"/>
      <c r="I3" s="46"/>
      <c r="J3" s="46"/>
      <c r="K3" s="46"/>
      <c r="L3" s="46"/>
      <c r="M3" s="198"/>
      <c r="N3" s="198"/>
      <c r="O3" s="198"/>
      <c r="P3" s="8"/>
      <c r="Q3" s="8"/>
      <c r="R3" s="8"/>
      <c r="S3" s="8"/>
      <c r="T3" s="8"/>
      <c r="U3" s="8"/>
    </row>
    <row r="4" spans="1:21" ht="13.4" customHeight="1" x14ac:dyDescent="0.25">
      <c r="M4" s="197" t="s">
        <v>27</v>
      </c>
      <c r="N4" s="192"/>
      <c r="O4" s="192"/>
      <c r="U4" s="85" t="s">
        <v>28</v>
      </c>
    </row>
    <row r="5" spans="1:21" ht="13.4" customHeight="1" x14ac:dyDescent="0.25">
      <c r="A5" s="86" t="s">
        <v>218</v>
      </c>
      <c r="C5" s="87" t="s">
        <v>29</v>
      </c>
      <c r="E5" s="87" t="s">
        <v>30</v>
      </c>
      <c r="G5" s="87" t="s">
        <v>31</v>
      </c>
      <c r="I5" s="87" t="s">
        <v>32</v>
      </c>
      <c r="K5" s="87" t="s">
        <v>33</v>
      </c>
      <c r="M5" s="88" t="s">
        <v>30</v>
      </c>
      <c r="N5" s="46"/>
      <c r="O5" s="88" t="s">
        <v>33</v>
      </c>
      <c r="Q5" s="87" t="s">
        <v>34</v>
      </c>
      <c r="S5" s="87" t="s">
        <v>35</v>
      </c>
      <c r="U5" s="87" t="s">
        <v>35</v>
      </c>
    </row>
    <row r="6" spans="1:21" ht="13.4" customHeight="1" x14ac:dyDescent="0.25">
      <c r="A6" s="132" t="s">
        <v>219</v>
      </c>
      <c r="C6" s="102"/>
      <c r="E6" s="102"/>
      <c r="G6" s="102"/>
      <c r="I6" s="102"/>
      <c r="K6" s="102"/>
      <c r="M6" s="102"/>
      <c r="O6" s="102"/>
      <c r="Q6" s="102"/>
      <c r="S6" s="102"/>
      <c r="U6" s="102"/>
    </row>
    <row r="7" spans="1:21" ht="13.4" customHeight="1" x14ac:dyDescent="0.25">
      <c r="A7" s="40" t="s">
        <v>220</v>
      </c>
      <c r="C7" s="17">
        <v>10150</v>
      </c>
      <c r="E7" s="17">
        <v>9764</v>
      </c>
      <c r="G7" s="17">
        <v>8389</v>
      </c>
      <c r="I7" s="17">
        <v>8485</v>
      </c>
      <c r="K7" s="17">
        <v>8374</v>
      </c>
      <c r="M7" s="133">
        <f>(C7-E7)/E7</f>
        <v>3.9532978287587055E-2</v>
      </c>
      <c r="O7" s="133">
        <f>(C7-K7)/K7</f>
        <v>0.2120850250776212</v>
      </c>
      <c r="Q7" s="17">
        <v>8756</v>
      </c>
      <c r="S7" s="17">
        <v>9225</v>
      </c>
      <c r="U7" s="93">
        <f>(Q7-S7)/S7</f>
        <v>-5.0840108401084008E-2</v>
      </c>
    </row>
    <row r="8" spans="1:21" ht="13.4" customHeight="1" x14ac:dyDescent="0.25">
      <c r="A8" s="40" t="s">
        <v>221</v>
      </c>
      <c r="C8" s="17">
        <v>220889</v>
      </c>
      <c r="E8" s="17">
        <v>229511</v>
      </c>
      <c r="G8" s="17">
        <v>226930</v>
      </c>
      <c r="I8" s="17">
        <v>231152</v>
      </c>
      <c r="K8" s="17">
        <v>228071</v>
      </c>
      <c r="M8" s="93">
        <f>(C8-E8)/E8</f>
        <v>-3.7566826862329039E-2</v>
      </c>
      <c r="O8" s="93">
        <f>(C8-K8)/K8</f>
        <v>-3.1490193843145338E-2</v>
      </c>
      <c r="Q8" s="17">
        <v>228915</v>
      </c>
      <c r="S8" s="17">
        <v>202761</v>
      </c>
      <c r="U8" s="133">
        <f>(Q8-S8)/S8</f>
        <v>0.12898930267655023</v>
      </c>
    </row>
    <row r="9" spans="1:21" ht="13.4" customHeight="1" x14ac:dyDescent="0.25">
      <c r="A9" s="40" t="s">
        <v>222</v>
      </c>
      <c r="C9" s="17">
        <v>192156</v>
      </c>
      <c r="E9" s="17">
        <v>200272</v>
      </c>
      <c r="G9" s="17">
        <v>198680</v>
      </c>
      <c r="I9" s="17">
        <v>203147</v>
      </c>
      <c r="K9" s="17">
        <v>199845</v>
      </c>
      <c r="M9" s="93">
        <f>(C9-E9)/E9</f>
        <v>-4.052488615482943E-2</v>
      </c>
      <c r="O9" s="93">
        <f>(C9-K9)/K9</f>
        <v>-3.8474817983937551E-2</v>
      </c>
      <c r="Q9" s="17">
        <v>200482</v>
      </c>
      <c r="S9" s="17">
        <v>177853</v>
      </c>
      <c r="U9" s="133">
        <f>(Q9-S9)/S9</f>
        <v>0.12723428899147049</v>
      </c>
    </row>
    <row r="10" spans="1:21" ht="13.4" customHeight="1" x14ac:dyDescent="0.25"/>
    <row r="11" spans="1:21" ht="13.4" customHeight="1" x14ac:dyDescent="0.25">
      <c r="A11" s="139" t="s">
        <v>223</v>
      </c>
    </row>
    <row r="12" spans="1:21" ht="13.4" customHeight="1" x14ac:dyDescent="0.25">
      <c r="A12" s="40" t="s">
        <v>224</v>
      </c>
      <c r="C12" s="140">
        <v>33.700000000000003</v>
      </c>
      <c r="E12" s="140">
        <v>34.6</v>
      </c>
      <c r="G12" s="140">
        <v>33.799999999999997</v>
      </c>
      <c r="I12" s="140">
        <v>33.700000000000003</v>
      </c>
      <c r="K12" s="140">
        <v>31.5</v>
      </c>
      <c r="M12" s="93">
        <f>(C12-E12)/E12</f>
        <v>-2.6011560693641578E-2</v>
      </c>
      <c r="O12" s="133">
        <f>(C12-K12)/K12</f>
        <v>6.9841269841269926E-2</v>
      </c>
      <c r="Q12" s="140">
        <v>33.700000000000003</v>
      </c>
      <c r="S12" s="140">
        <v>30.6</v>
      </c>
      <c r="U12" s="133">
        <f>(Q12-S12)/S12</f>
        <v>0.1013071895424837</v>
      </c>
    </row>
    <row r="13" spans="1:21" ht="13.4" customHeight="1" x14ac:dyDescent="0.25">
      <c r="A13" s="136" t="s">
        <v>225</v>
      </c>
      <c r="C13" s="137">
        <v>449</v>
      </c>
      <c r="E13" s="137">
        <v>447</v>
      </c>
      <c r="G13" s="137">
        <v>443</v>
      </c>
      <c r="I13" s="137">
        <v>456</v>
      </c>
      <c r="K13" s="137">
        <v>445</v>
      </c>
      <c r="M13" s="101">
        <f>(C13-E13)/E13</f>
        <v>4.4742729306487695E-3</v>
      </c>
      <c r="O13" s="101">
        <f>(C13-K13)/K13</f>
        <v>8.988764044943821E-3</v>
      </c>
      <c r="Q13" s="137">
        <v>449</v>
      </c>
      <c r="S13" s="137">
        <v>445</v>
      </c>
      <c r="U13" s="101">
        <f>(Q13-S13)/S13</f>
        <v>8.988764044943821E-3</v>
      </c>
    </row>
    <row r="14" spans="1:21" ht="13.4" customHeight="1" x14ac:dyDescent="0.25">
      <c r="A14" s="199" t="s">
        <v>226</v>
      </c>
      <c r="B14" s="199"/>
      <c r="C14" s="199"/>
      <c r="D14" s="199"/>
      <c r="E14" s="199"/>
      <c r="F14" s="199"/>
      <c r="G14" s="199"/>
      <c r="H14" s="199"/>
      <c r="I14" s="199"/>
      <c r="J14" s="199"/>
      <c r="K14" s="199"/>
      <c r="L14" s="199"/>
      <c r="M14" s="199"/>
      <c r="N14" s="199"/>
      <c r="O14" s="199"/>
      <c r="P14" s="199"/>
      <c r="Q14" s="199"/>
      <c r="R14" s="199"/>
      <c r="S14" s="199"/>
      <c r="T14" s="199"/>
      <c r="U14" s="199"/>
    </row>
    <row r="15" spans="1:21" ht="13.4" customHeight="1" x14ac:dyDescent="0.25">
      <c r="A15" s="207" t="s">
        <v>227</v>
      </c>
      <c r="B15" s="188"/>
      <c r="C15" s="188"/>
      <c r="D15" s="188"/>
      <c r="E15" s="188"/>
      <c r="F15" s="188"/>
      <c r="G15" s="188"/>
      <c r="H15" s="188"/>
      <c r="I15" s="188"/>
      <c r="J15" s="188"/>
      <c r="K15" s="188"/>
      <c r="L15" s="188"/>
      <c r="M15" s="188"/>
      <c r="N15" s="188"/>
      <c r="O15" s="188"/>
      <c r="P15" s="188"/>
      <c r="Q15" s="188"/>
      <c r="R15" s="188"/>
      <c r="S15" s="188"/>
      <c r="T15" s="188"/>
      <c r="U15" s="188"/>
    </row>
    <row r="16" spans="1:21" ht="22.5" customHeight="1" x14ac:dyDescent="0.25">
      <c r="A16" s="207" t="s">
        <v>228</v>
      </c>
      <c r="B16" s="188"/>
      <c r="C16" s="188"/>
      <c r="D16" s="188"/>
      <c r="E16" s="188"/>
      <c r="F16" s="188"/>
      <c r="G16" s="188"/>
      <c r="H16" s="188"/>
      <c r="I16" s="188"/>
      <c r="J16" s="188"/>
      <c r="K16" s="188"/>
      <c r="L16" s="188"/>
      <c r="M16" s="188"/>
      <c r="N16" s="188"/>
      <c r="O16" s="188"/>
      <c r="P16" s="188"/>
      <c r="Q16" s="188"/>
      <c r="R16" s="188"/>
      <c r="S16" s="188"/>
      <c r="T16" s="188"/>
      <c r="U16" s="188"/>
    </row>
    <row r="17" spans="1:21" ht="22.5" customHeight="1" x14ac:dyDescent="0.25">
      <c r="A17" s="207" t="s">
        <v>229</v>
      </c>
      <c r="B17" s="188"/>
      <c r="C17" s="188"/>
      <c r="D17" s="188"/>
      <c r="E17" s="188"/>
      <c r="F17" s="188"/>
      <c r="G17" s="188"/>
      <c r="H17" s="188"/>
      <c r="I17" s="188"/>
      <c r="J17" s="188"/>
      <c r="K17" s="188"/>
      <c r="L17" s="188"/>
      <c r="M17" s="188"/>
      <c r="N17" s="188"/>
      <c r="O17" s="188"/>
      <c r="P17" s="188"/>
      <c r="Q17" s="188"/>
      <c r="R17" s="188"/>
      <c r="S17" s="188"/>
      <c r="T17" s="188"/>
      <c r="U17" s="188"/>
    </row>
  </sheetData>
  <mergeCells count="7">
    <mergeCell ref="A17:U17"/>
    <mergeCell ref="I1:U2"/>
    <mergeCell ref="M4:O4"/>
    <mergeCell ref="M3:O3"/>
    <mergeCell ref="A16:U16"/>
    <mergeCell ref="A15:U15"/>
    <mergeCell ref="A14:U14"/>
  </mergeCells>
  <pageMargins left="0.75" right="0.75" top="1" bottom="1" header="0.5" footer="0.5"/>
  <pageSetup scale="86" orientation="landscape" r:id="rId1"/>
  <headerFooter>
    <oddFooter>&amp;R10</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O37"/>
  <sheetViews>
    <sheetView showRuler="0" zoomScaleNormal="100" workbookViewId="0"/>
  </sheetViews>
  <sheetFormatPr defaultColWidth="13.1796875" defaultRowHeight="12.5" x14ac:dyDescent="0.25"/>
  <cols>
    <col min="1" max="1" width="82.1796875" customWidth="1"/>
    <col min="2" max="2" width="0.54296875" customWidth="1"/>
    <col min="3" max="3" width="8.54296875" customWidth="1"/>
    <col min="4" max="4" width="0.54296875" customWidth="1"/>
    <col min="5" max="5" width="8.54296875" customWidth="1"/>
    <col min="6" max="6" width="0.54296875" customWidth="1"/>
    <col min="7" max="7" width="8.54296875" customWidth="1"/>
    <col min="8" max="8" width="0.54296875" customWidth="1"/>
    <col min="9" max="9" width="8.54296875" customWidth="1"/>
    <col min="10" max="10" width="0.54296875" customWidth="1"/>
    <col min="11" max="11" width="8.54296875" customWidth="1"/>
    <col min="12" max="12" width="0.453125" customWidth="1"/>
    <col min="13" max="13" width="7.54296875" customWidth="1"/>
    <col min="14" max="14" width="0.54296875" customWidth="1"/>
    <col min="15" max="15" width="7.54296875" customWidth="1"/>
  </cols>
  <sheetData>
    <row r="1" spans="1:15" ht="13.4" customHeight="1" x14ac:dyDescent="0.25">
      <c r="A1" s="9" t="s">
        <v>24</v>
      </c>
      <c r="I1" s="181"/>
      <c r="J1" s="182"/>
      <c r="K1" s="182"/>
      <c r="L1" s="182"/>
      <c r="M1" s="182"/>
      <c r="N1" s="182"/>
      <c r="O1" s="182"/>
    </row>
    <row r="2" spans="1:15" ht="35.9" customHeight="1" x14ac:dyDescent="0.25">
      <c r="A2" s="208" t="s">
        <v>230</v>
      </c>
      <c r="B2" s="182"/>
      <c r="C2" s="182"/>
      <c r="I2" s="182"/>
      <c r="J2" s="182"/>
      <c r="K2" s="182"/>
      <c r="L2" s="182"/>
      <c r="M2" s="182"/>
      <c r="N2" s="182"/>
      <c r="O2" s="182"/>
    </row>
    <row r="3" spans="1:15" ht="13.4" customHeight="1" x14ac:dyDescent="0.25">
      <c r="A3" s="11"/>
      <c r="B3" s="102"/>
      <c r="C3" s="102"/>
      <c r="D3" s="102"/>
      <c r="E3" s="102"/>
      <c r="F3" s="46"/>
      <c r="G3" s="46"/>
      <c r="H3" s="46"/>
      <c r="I3" s="46"/>
      <c r="J3" s="46"/>
      <c r="K3" s="46"/>
      <c r="L3" s="46"/>
      <c r="M3" s="198"/>
      <c r="N3" s="198"/>
      <c r="O3" s="198"/>
    </row>
    <row r="4" spans="1:15" ht="13.4" customHeight="1" x14ac:dyDescent="0.25">
      <c r="M4" s="197" t="s">
        <v>27</v>
      </c>
      <c r="N4" s="192"/>
      <c r="O4" s="192"/>
    </row>
    <row r="5" spans="1:15" ht="13.4" customHeight="1" x14ac:dyDescent="0.25">
      <c r="A5" s="86" t="s">
        <v>155</v>
      </c>
      <c r="C5" s="87" t="s">
        <v>29</v>
      </c>
      <c r="E5" s="87" t="s">
        <v>30</v>
      </c>
      <c r="G5" s="87" t="s">
        <v>31</v>
      </c>
      <c r="I5" s="87" t="s">
        <v>32</v>
      </c>
      <c r="K5" s="87" t="s">
        <v>33</v>
      </c>
      <c r="M5" s="88" t="s">
        <v>30</v>
      </c>
      <c r="N5" s="46"/>
      <c r="O5" s="88" t="s">
        <v>33</v>
      </c>
    </row>
    <row r="6" spans="1:15" ht="13.4" customHeight="1" x14ac:dyDescent="0.3">
      <c r="A6" s="132" t="s">
        <v>207</v>
      </c>
      <c r="C6" s="8"/>
      <c r="E6" s="8"/>
      <c r="G6" s="8"/>
      <c r="I6" s="8"/>
      <c r="K6" s="8"/>
      <c r="M6" s="8"/>
      <c r="O6" s="8"/>
    </row>
    <row r="7" spans="1:15" ht="13.4" customHeight="1" x14ac:dyDescent="0.25">
      <c r="A7" s="40" t="s">
        <v>208</v>
      </c>
    </row>
    <row r="8" spans="1:15" ht="13.4" customHeight="1" x14ac:dyDescent="0.25">
      <c r="A8" s="98" t="s">
        <v>78</v>
      </c>
    </row>
    <row r="9" spans="1:15" ht="13.4" customHeight="1" x14ac:dyDescent="0.25">
      <c r="A9" s="98" t="s">
        <v>231</v>
      </c>
      <c r="C9" s="17">
        <v>433</v>
      </c>
      <c r="E9" s="17">
        <v>412</v>
      </c>
      <c r="G9" s="17">
        <v>427</v>
      </c>
      <c r="I9" s="17">
        <v>439</v>
      </c>
      <c r="K9" s="17">
        <v>459</v>
      </c>
      <c r="M9" s="133">
        <f t="shared" ref="M9:M15" si="0">(C9-E9)/E9</f>
        <v>5.0970873786407765E-2</v>
      </c>
      <c r="O9" s="93">
        <f t="shared" ref="O9:O15" si="1">(C9-K9)/K9</f>
        <v>-5.6644880174291937E-2</v>
      </c>
    </row>
    <row r="10" spans="1:15" ht="13.4" customHeight="1" x14ac:dyDescent="0.25">
      <c r="A10" s="98" t="s">
        <v>232</v>
      </c>
      <c r="C10" s="22">
        <v>170</v>
      </c>
      <c r="E10" s="22">
        <v>170</v>
      </c>
      <c r="G10" s="22">
        <v>168</v>
      </c>
      <c r="I10" s="22">
        <v>160</v>
      </c>
      <c r="K10" s="22">
        <v>164</v>
      </c>
      <c r="M10" s="93">
        <f t="shared" si="0"/>
        <v>0</v>
      </c>
      <c r="O10" s="93">
        <f t="shared" si="1"/>
        <v>3.6585365853658534E-2</v>
      </c>
    </row>
    <row r="11" spans="1:15" ht="13.4" customHeight="1" x14ac:dyDescent="0.25">
      <c r="A11" s="98" t="s">
        <v>233</v>
      </c>
      <c r="C11" s="94">
        <v>243</v>
      </c>
      <c r="E11" s="94">
        <v>236</v>
      </c>
      <c r="G11" s="94">
        <v>228</v>
      </c>
      <c r="I11" s="94">
        <v>228</v>
      </c>
      <c r="K11" s="94">
        <v>226</v>
      </c>
      <c r="M11" s="93">
        <f t="shared" si="0"/>
        <v>2.9661016949152543E-2</v>
      </c>
      <c r="O11" s="93">
        <f t="shared" si="1"/>
        <v>7.5221238938053103E-2</v>
      </c>
    </row>
    <row r="12" spans="1:15" ht="13.4" customHeight="1" x14ac:dyDescent="0.25">
      <c r="A12" s="96" t="s">
        <v>209</v>
      </c>
      <c r="C12" s="30">
        <v>846</v>
      </c>
      <c r="E12" s="30">
        <v>818</v>
      </c>
      <c r="G12" s="30">
        <v>823</v>
      </c>
      <c r="I12" s="30">
        <v>827</v>
      </c>
      <c r="K12" s="30">
        <v>849</v>
      </c>
      <c r="M12" s="33">
        <f t="shared" si="0"/>
        <v>3.4229828850855744E-2</v>
      </c>
      <c r="O12" s="33">
        <f t="shared" si="1"/>
        <v>-3.5335689045936395E-3</v>
      </c>
    </row>
    <row r="13" spans="1:15" ht="13.4" customHeight="1" x14ac:dyDescent="0.25">
      <c r="A13" s="98" t="s">
        <v>81</v>
      </c>
      <c r="C13" s="22">
        <v>26</v>
      </c>
      <c r="E13" s="22">
        <v>21</v>
      </c>
      <c r="G13" s="22">
        <v>23</v>
      </c>
      <c r="I13" s="22">
        <v>23</v>
      </c>
      <c r="K13" s="22">
        <v>21</v>
      </c>
      <c r="M13" s="93">
        <f t="shared" si="0"/>
        <v>0.23809523809523808</v>
      </c>
      <c r="O13" s="93">
        <f t="shared" si="1"/>
        <v>0.23809523809523808</v>
      </c>
    </row>
    <row r="14" spans="1:15" ht="13.4" customHeight="1" x14ac:dyDescent="0.25">
      <c r="A14" s="98" t="s">
        <v>210</v>
      </c>
      <c r="C14" s="94">
        <v>34</v>
      </c>
      <c r="E14" s="94">
        <v>31</v>
      </c>
      <c r="G14" s="94">
        <v>31</v>
      </c>
      <c r="I14" s="94">
        <v>32</v>
      </c>
      <c r="K14" s="94">
        <v>37</v>
      </c>
      <c r="M14" s="93">
        <f t="shared" si="0"/>
        <v>9.6774193548387094E-2</v>
      </c>
      <c r="O14" s="93">
        <f t="shared" si="1"/>
        <v>-8.1081081081081086E-2</v>
      </c>
    </row>
    <row r="15" spans="1:15" ht="13.4" customHeight="1" x14ac:dyDescent="0.25">
      <c r="A15" s="96" t="s">
        <v>84</v>
      </c>
      <c r="C15" s="30">
        <v>906</v>
      </c>
      <c r="E15" s="30">
        <v>870</v>
      </c>
      <c r="G15" s="30">
        <v>877</v>
      </c>
      <c r="I15" s="30">
        <v>882</v>
      </c>
      <c r="K15" s="30">
        <v>907</v>
      </c>
      <c r="M15" s="33">
        <f t="shared" si="0"/>
        <v>4.1379310344827586E-2</v>
      </c>
      <c r="O15" s="33">
        <f t="shared" si="1"/>
        <v>-1.1025358324145535E-3</v>
      </c>
    </row>
    <row r="16" spans="1:15" ht="13.4" customHeight="1" x14ac:dyDescent="0.25">
      <c r="A16" s="98" t="s">
        <v>85</v>
      </c>
      <c r="C16" s="94">
        <v>0</v>
      </c>
      <c r="E16" s="94">
        <v>6</v>
      </c>
      <c r="G16" s="94">
        <v>13</v>
      </c>
      <c r="I16" s="94">
        <v>21</v>
      </c>
      <c r="K16" s="94">
        <v>7</v>
      </c>
      <c r="M16" s="134" t="s">
        <v>38</v>
      </c>
      <c r="O16" s="134" t="s">
        <v>38</v>
      </c>
    </row>
    <row r="17" spans="1:15" ht="13.4" customHeight="1" x14ac:dyDescent="0.25">
      <c r="A17" s="96" t="s">
        <v>86</v>
      </c>
      <c r="C17" s="30">
        <v>906</v>
      </c>
      <c r="E17" s="30">
        <v>876</v>
      </c>
      <c r="G17" s="30">
        <v>890</v>
      </c>
      <c r="I17" s="30">
        <v>903</v>
      </c>
      <c r="K17" s="30">
        <v>914</v>
      </c>
      <c r="M17" s="33">
        <f>(C17-E17)/E17</f>
        <v>3.4246575342465752E-2</v>
      </c>
      <c r="O17" s="33">
        <f>(C17-K17)/K17</f>
        <v>-8.7527352297592995E-3</v>
      </c>
    </row>
    <row r="18" spans="1:15" ht="13.4" customHeight="1" x14ac:dyDescent="0.25">
      <c r="A18" s="98" t="s">
        <v>40</v>
      </c>
      <c r="C18" s="94">
        <v>296</v>
      </c>
      <c r="E18" s="94">
        <v>297</v>
      </c>
      <c r="G18" s="94">
        <v>283</v>
      </c>
      <c r="I18" s="94">
        <v>289</v>
      </c>
      <c r="K18" s="94">
        <v>289</v>
      </c>
      <c r="M18" s="93">
        <f>(C18-E18)/E18</f>
        <v>-3.3670033670033669E-3</v>
      </c>
      <c r="O18" s="93">
        <f>(C18-K18)/K18</f>
        <v>2.4221453287197232E-2</v>
      </c>
    </row>
    <row r="19" spans="1:15" ht="13.4" customHeight="1" x14ac:dyDescent="0.25">
      <c r="A19" s="96" t="s">
        <v>41</v>
      </c>
      <c r="C19" s="30">
        <v>1202</v>
      </c>
      <c r="E19" s="30">
        <v>1173</v>
      </c>
      <c r="G19" s="30">
        <v>1173</v>
      </c>
      <c r="I19" s="30">
        <v>1192</v>
      </c>
      <c r="K19" s="30">
        <v>1203</v>
      </c>
      <c r="M19" s="33">
        <f>(C19-E19)/E19</f>
        <v>2.4722932651321399E-2</v>
      </c>
      <c r="O19" s="33">
        <f>(C19-K19)/K19</f>
        <v>-8.3125519534497092E-4</v>
      </c>
    </row>
    <row r="20" spans="1:15" ht="13.4" customHeight="1" x14ac:dyDescent="0.25">
      <c r="A20" s="40" t="s">
        <v>42</v>
      </c>
      <c r="C20" s="22">
        <v>-2</v>
      </c>
      <c r="E20" s="22">
        <v>-3</v>
      </c>
      <c r="G20" s="22">
        <v>-16</v>
      </c>
      <c r="I20" s="22">
        <v>-19</v>
      </c>
      <c r="K20" s="22">
        <v>-29</v>
      </c>
      <c r="M20" s="134" t="s">
        <v>38</v>
      </c>
      <c r="O20" s="134" t="s">
        <v>38</v>
      </c>
    </row>
    <row r="21" spans="1:15" ht="13.4" customHeight="1" x14ac:dyDescent="0.25">
      <c r="A21" s="40" t="s">
        <v>211</v>
      </c>
      <c r="C21" s="22">
        <v>706</v>
      </c>
      <c r="E21" s="22">
        <v>670</v>
      </c>
      <c r="G21" s="22">
        <v>665</v>
      </c>
      <c r="I21" s="22">
        <v>647</v>
      </c>
      <c r="K21" s="22">
        <v>673</v>
      </c>
      <c r="M21" s="93">
        <f>(C21-E21)/E21</f>
        <v>5.3731343283582089E-2</v>
      </c>
      <c r="O21" s="93">
        <f>(C21-K21)/K21</f>
        <v>4.9034175334323922E-2</v>
      </c>
    </row>
    <row r="22" spans="1:15" ht="13.4" customHeight="1" x14ac:dyDescent="0.25">
      <c r="A22" s="40" t="s">
        <v>96</v>
      </c>
      <c r="C22" s="94">
        <v>2</v>
      </c>
      <c r="E22" s="94">
        <v>4</v>
      </c>
      <c r="G22" s="94">
        <v>3</v>
      </c>
      <c r="I22" s="94">
        <v>5</v>
      </c>
      <c r="K22" s="94">
        <v>9</v>
      </c>
      <c r="M22" s="93">
        <f>(C22-E22)/E22</f>
        <v>-0.5</v>
      </c>
      <c r="O22" s="93">
        <f>(C22-K22)/K22</f>
        <v>-0.77777777777777779</v>
      </c>
    </row>
    <row r="23" spans="1:15" ht="13.4" customHeight="1" x14ac:dyDescent="0.25">
      <c r="A23" s="96" t="s">
        <v>98</v>
      </c>
      <c r="C23" s="135">
        <v>708</v>
      </c>
      <c r="E23" s="135">
        <v>674</v>
      </c>
      <c r="G23" s="135">
        <v>668</v>
      </c>
      <c r="I23" s="135">
        <v>652</v>
      </c>
      <c r="K23" s="135">
        <v>682</v>
      </c>
      <c r="M23" s="33">
        <f>(C23-E23)/E23</f>
        <v>5.0445103857566766E-2</v>
      </c>
      <c r="O23" s="33">
        <f>(C23-K23)/K23</f>
        <v>3.8123167155425221E-2</v>
      </c>
    </row>
    <row r="24" spans="1:15" ht="13.4" customHeight="1" x14ac:dyDescent="0.25">
      <c r="A24" s="96" t="s">
        <v>44</v>
      </c>
      <c r="C24" s="31">
        <v>496</v>
      </c>
      <c r="E24" s="31">
        <v>502</v>
      </c>
      <c r="G24" s="31">
        <v>521</v>
      </c>
      <c r="I24" s="31">
        <v>559</v>
      </c>
      <c r="K24" s="31">
        <v>550</v>
      </c>
      <c r="M24" s="33">
        <f>(C24-E24)/E24</f>
        <v>-1.1952191235059761E-2</v>
      </c>
      <c r="O24" s="33">
        <f>(C24-K24)/K24</f>
        <v>-9.8181818181818176E-2</v>
      </c>
    </row>
    <row r="25" spans="1:15" ht="13.4" customHeight="1" x14ac:dyDescent="0.25"/>
    <row r="26" spans="1:15" ht="13.4" customHeight="1" x14ac:dyDescent="0.25"/>
    <row r="27" spans="1:15" ht="13.4" customHeight="1" x14ac:dyDescent="0.25">
      <c r="A27" s="9" t="s">
        <v>212</v>
      </c>
    </row>
    <row r="28" spans="1:15" ht="13.4" customHeight="1" x14ac:dyDescent="0.25">
      <c r="A28" s="98" t="s">
        <v>231</v>
      </c>
      <c r="C28" s="17">
        <v>570</v>
      </c>
      <c r="E28" s="17">
        <v>553</v>
      </c>
      <c r="G28" s="17">
        <v>566</v>
      </c>
      <c r="I28" s="17">
        <v>590</v>
      </c>
      <c r="K28" s="17">
        <v>605</v>
      </c>
      <c r="M28" s="133">
        <f>(C28-E28)/E28</f>
        <v>3.074141048824593E-2</v>
      </c>
      <c r="O28" s="93">
        <f>(C28-K28)/K28</f>
        <v>-5.7851239669421489E-2</v>
      </c>
    </row>
    <row r="29" spans="1:15" ht="13.4" customHeight="1" x14ac:dyDescent="0.25">
      <c r="A29" s="98" t="s">
        <v>232</v>
      </c>
      <c r="C29" s="22">
        <v>338</v>
      </c>
      <c r="E29" s="22">
        <v>331</v>
      </c>
      <c r="G29" s="22">
        <v>326</v>
      </c>
      <c r="I29" s="22">
        <v>319</v>
      </c>
      <c r="K29" s="22">
        <v>317</v>
      </c>
      <c r="M29" s="93">
        <f>(C29-E29)/E29</f>
        <v>2.1148036253776436E-2</v>
      </c>
      <c r="O29" s="93">
        <f>(C29-K29)/K29</f>
        <v>6.6246056782334389E-2</v>
      </c>
    </row>
    <row r="30" spans="1:15" ht="13.4" customHeight="1" x14ac:dyDescent="0.25">
      <c r="A30" s="98" t="s">
        <v>233</v>
      </c>
      <c r="C30" s="94">
        <v>294</v>
      </c>
      <c r="E30" s="94">
        <v>289</v>
      </c>
      <c r="G30" s="94">
        <v>281</v>
      </c>
      <c r="I30" s="94">
        <v>283</v>
      </c>
      <c r="K30" s="94">
        <v>281</v>
      </c>
      <c r="M30" s="93">
        <f>(C30-E30)/E30</f>
        <v>1.7301038062283738E-2</v>
      </c>
      <c r="O30" s="93">
        <f>(C30-K30)/K30</f>
        <v>4.6263345195729534E-2</v>
      </c>
    </row>
    <row r="31" spans="1:15" ht="13.4" customHeight="1" x14ac:dyDescent="0.25">
      <c r="A31" s="96" t="s">
        <v>213</v>
      </c>
      <c r="C31" s="31">
        <v>1202</v>
      </c>
      <c r="E31" s="31">
        <v>1173</v>
      </c>
      <c r="G31" s="31">
        <v>1173</v>
      </c>
      <c r="I31" s="31">
        <v>1192</v>
      </c>
      <c r="K31" s="31">
        <v>1203</v>
      </c>
      <c r="M31" s="34">
        <f>(C31-E31)/E31</f>
        <v>2.4722932651321399E-2</v>
      </c>
      <c r="O31" s="33">
        <f>(C31-K31)/K31</f>
        <v>-8.3125519534497092E-4</v>
      </c>
    </row>
    <row r="32" spans="1:15" ht="13.4" customHeight="1" x14ac:dyDescent="0.25"/>
    <row r="33" spans="1:15" ht="13.4" customHeight="1" x14ac:dyDescent="0.25"/>
    <row r="34" spans="1:15" ht="13.4" customHeight="1" x14ac:dyDescent="0.25">
      <c r="A34" s="9" t="s">
        <v>214</v>
      </c>
    </row>
    <row r="35" spans="1:15" ht="13.4" customHeight="1" x14ac:dyDescent="0.25">
      <c r="A35" s="136" t="s">
        <v>51</v>
      </c>
      <c r="C35" s="101">
        <v>0.41000000000000003</v>
      </c>
      <c r="E35" s="101">
        <v>0.43</v>
      </c>
      <c r="G35" s="101">
        <v>0.44</v>
      </c>
      <c r="I35" s="101">
        <v>0.47000000000000003</v>
      </c>
      <c r="K35" s="101">
        <v>0.46</v>
      </c>
    </row>
    <row r="36" spans="1:15" ht="13.4" customHeight="1" x14ac:dyDescent="0.25">
      <c r="A36" s="185" t="s">
        <v>216</v>
      </c>
      <c r="B36" s="185"/>
      <c r="C36" s="185"/>
      <c r="D36" s="185"/>
      <c r="E36" s="185"/>
      <c r="F36" s="185"/>
      <c r="G36" s="185"/>
      <c r="H36" s="185"/>
      <c r="I36" s="185"/>
      <c r="J36" s="185"/>
      <c r="K36" s="185"/>
      <c r="L36" s="185"/>
      <c r="M36" s="185"/>
      <c r="N36" s="185"/>
      <c r="O36" s="185"/>
    </row>
    <row r="37" spans="1:15" ht="13.4" customHeight="1" x14ac:dyDescent="0.25">
      <c r="A37" s="190" t="s">
        <v>74</v>
      </c>
      <c r="B37" s="182"/>
      <c r="C37" s="182"/>
      <c r="D37" s="182"/>
      <c r="E37" s="182"/>
      <c r="F37" s="182"/>
      <c r="G37" s="182"/>
      <c r="H37" s="182"/>
      <c r="I37" s="182"/>
      <c r="J37" s="182"/>
      <c r="K37" s="182"/>
      <c r="L37" s="182"/>
      <c r="M37" s="182"/>
      <c r="N37" s="182"/>
      <c r="O37" s="182"/>
    </row>
  </sheetData>
  <mergeCells count="6">
    <mergeCell ref="A37:O37"/>
    <mergeCell ref="A2:C2"/>
    <mergeCell ref="I1:O2"/>
    <mergeCell ref="M4:O4"/>
    <mergeCell ref="M3:O3"/>
    <mergeCell ref="A36:O36"/>
  </mergeCells>
  <pageMargins left="0.75" right="0.75" top="1" bottom="1" header="0.5" footer="0.5"/>
  <pageSetup scale="86" orientation="landscape" r:id="rId1"/>
  <headerFooter>
    <oddFooter>&amp;R11</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O28"/>
  <sheetViews>
    <sheetView showRuler="0" zoomScaleNormal="100" workbookViewId="0"/>
  </sheetViews>
  <sheetFormatPr defaultColWidth="13.1796875" defaultRowHeight="12.5" x14ac:dyDescent="0.25"/>
  <cols>
    <col min="1" max="1" width="82.1796875" customWidth="1"/>
    <col min="2" max="2" width="0.54296875" customWidth="1"/>
    <col min="3" max="3" width="8.54296875" customWidth="1"/>
    <col min="4" max="4" width="0.453125" customWidth="1"/>
    <col min="5" max="5" width="8.54296875" customWidth="1"/>
    <col min="6" max="6" width="0.54296875" customWidth="1"/>
    <col min="7" max="7" width="8.54296875" customWidth="1"/>
    <col min="8" max="8" width="0.54296875" customWidth="1"/>
    <col min="9" max="9" width="8.54296875" customWidth="1"/>
    <col min="10" max="10" width="0.54296875" customWidth="1"/>
    <col min="11" max="11" width="8.54296875" customWidth="1"/>
    <col min="12" max="12" width="0.54296875" customWidth="1"/>
    <col min="13" max="13" width="7.54296875" customWidth="1"/>
    <col min="14" max="14" width="0.54296875" customWidth="1"/>
    <col min="15" max="15" width="7.54296875" customWidth="1"/>
  </cols>
  <sheetData>
    <row r="1" spans="1:15" ht="13.4" customHeight="1" x14ac:dyDescent="0.25">
      <c r="A1" s="9" t="s">
        <v>24</v>
      </c>
      <c r="I1" s="181"/>
      <c r="J1" s="182"/>
      <c r="K1" s="182"/>
      <c r="L1" s="182"/>
      <c r="M1" s="182"/>
      <c r="N1" s="182"/>
      <c r="O1" s="182"/>
    </row>
    <row r="2" spans="1:15" ht="35.9" customHeight="1" x14ac:dyDescent="0.25">
      <c r="A2" s="208" t="s">
        <v>230</v>
      </c>
      <c r="B2" s="182"/>
      <c r="C2" s="182"/>
      <c r="I2" s="182"/>
      <c r="J2" s="182"/>
      <c r="K2" s="182"/>
      <c r="L2" s="182"/>
      <c r="M2" s="182"/>
      <c r="N2" s="182"/>
      <c r="O2" s="182"/>
    </row>
    <row r="3" spans="1:15" ht="13.4" customHeight="1" x14ac:dyDescent="0.25">
      <c r="A3" s="11"/>
      <c r="B3" s="102"/>
      <c r="C3" s="102"/>
      <c r="D3" s="102"/>
      <c r="E3" s="102"/>
      <c r="F3" s="46"/>
      <c r="G3" s="46"/>
      <c r="H3" s="46"/>
      <c r="I3" s="46"/>
      <c r="J3" s="46"/>
      <c r="K3" s="46"/>
      <c r="L3" s="46"/>
      <c r="M3" s="198"/>
      <c r="N3" s="198"/>
      <c r="O3" s="198"/>
    </row>
    <row r="4" spans="1:15" ht="13.4" customHeight="1" x14ac:dyDescent="0.25">
      <c r="M4" s="197" t="s">
        <v>27</v>
      </c>
      <c r="N4" s="192"/>
      <c r="O4" s="192"/>
    </row>
    <row r="5" spans="1:15" ht="13.4" customHeight="1" x14ac:dyDescent="0.25">
      <c r="A5" s="86" t="s">
        <v>218</v>
      </c>
      <c r="C5" s="87" t="s">
        <v>29</v>
      </c>
      <c r="E5" s="87" t="s">
        <v>30</v>
      </c>
      <c r="G5" s="87" t="s">
        <v>31</v>
      </c>
      <c r="I5" s="87" t="s">
        <v>32</v>
      </c>
      <c r="K5" s="87" t="s">
        <v>33</v>
      </c>
      <c r="M5" s="88" t="s">
        <v>30</v>
      </c>
      <c r="N5" s="46"/>
      <c r="O5" s="88" t="s">
        <v>33</v>
      </c>
    </row>
    <row r="6" spans="1:15" ht="13.4" customHeight="1" x14ac:dyDescent="0.25">
      <c r="A6" s="132" t="s">
        <v>219</v>
      </c>
      <c r="C6" s="102"/>
      <c r="E6" s="102"/>
      <c r="G6" s="102"/>
      <c r="I6" s="102"/>
      <c r="K6" s="102"/>
      <c r="M6" s="102"/>
      <c r="O6" s="102"/>
    </row>
    <row r="7" spans="1:15" ht="13.4" customHeight="1" x14ac:dyDescent="0.25">
      <c r="A7" s="40" t="s">
        <v>220</v>
      </c>
      <c r="C7" s="17">
        <v>42113</v>
      </c>
      <c r="E7" s="17">
        <v>40812</v>
      </c>
      <c r="G7" s="17">
        <v>39041</v>
      </c>
      <c r="I7" s="17">
        <v>38360</v>
      </c>
      <c r="K7" s="17">
        <v>35094</v>
      </c>
      <c r="M7" s="93">
        <f>(C7-E7)/E7</f>
        <v>3.1877879055179852E-2</v>
      </c>
      <c r="O7" s="133">
        <f>(C7-K7)/K7</f>
        <v>0.2000056989798826</v>
      </c>
    </row>
    <row r="8" spans="1:15" ht="13.4" customHeight="1" x14ac:dyDescent="0.25">
      <c r="A8" s="40" t="s">
        <v>221</v>
      </c>
      <c r="C8" s="17">
        <v>141183</v>
      </c>
      <c r="E8" s="17">
        <v>143816</v>
      </c>
      <c r="G8" s="17">
        <v>143630</v>
      </c>
      <c r="I8" s="17">
        <v>144297</v>
      </c>
      <c r="K8" s="17">
        <v>148820</v>
      </c>
      <c r="M8" s="93">
        <f>(C8-E8)/E8</f>
        <v>-1.8308115925905324E-2</v>
      </c>
      <c r="O8" s="93">
        <f>(C8-K8)/K8</f>
        <v>-5.1317027281279397E-2</v>
      </c>
    </row>
    <row r="9" spans="1:15" ht="13.4" customHeight="1" x14ac:dyDescent="0.25">
      <c r="A9" s="40" t="s">
        <v>222</v>
      </c>
      <c r="C9" s="17">
        <v>95704</v>
      </c>
      <c r="E9" s="17">
        <v>100653</v>
      </c>
      <c r="G9" s="17">
        <v>101253</v>
      </c>
      <c r="I9" s="17">
        <v>102896</v>
      </c>
      <c r="K9" s="17">
        <v>107079</v>
      </c>
      <c r="M9" s="93">
        <f>(C9-E9)/E9</f>
        <v>-4.9168926907295359E-2</v>
      </c>
      <c r="O9" s="93">
        <f>(C9-K9)/K9</f>
        <v>-0.10622997973458848</v>
      </c>
    </row>
    <row r="10" spans="1:15" ht="13.4" customHeight="1" x14ac:dyDescent="0.25"/>
    <row r="11" spans="1:15" ht="13.4" customHeight="1" x14ac:dyDescent="0.25">
      <c r="A11" s="139" t="s">
        <v>223</v>
      </c>
    </row>
    <row r="12" spans="1:15" ht="13.4" customHeight="1" x14ac:dyDescent="0.25">
      <c r="A12" s="40" t="s">
        <v>224</v>
      </c>
      <c r="C12" s="140">
        <v>11.6</v>
      </c>
      <c r="E12" s="140">
        <v>11.8</v>
      </c>
      <c r="G12" s="140">
        <v>11.2</v>
      </c>
      <c r="I12" s="140">
        <v>11.1</v>
      </c>
      <c r="K12" s="140">
        <v>9.9</v>
      </c>
      <c r="M12" s="93">
        <f>(C12-E12)/E12</f>
        <v>-1.6949152542372972E-2</v>
      </c>
      <c r="O12" s="133">
        <f>(C12-K12)/K12</f>
        <v>0.17171717171717163</v>
      </c>
    </row>
    <row r="13" spans="1:15" ht="13.4" customHeight="1" x14ac:dyDescent="0.25"/>
    <row r="14" spans="1:15" ht="13.4" customHeight="1" x14ac:dyDescent="0.25">
      <c r="A14" s="141" t="s">
        <v>231</v>
      </c>
    </row>
    <row r="15" spans="1:15" ht="13.4" customHeight="1" x14ac:dyDescent="0.25">
      <c r="A15" s="16" t="s">
        <v>234</v>
      </c>
      <c r="C15" s="140">
        <v>2.5</v>
      </c>
      <c r="E15" s="38">
        <v>2.6</v>
      </c>
      <c r="G15" s="140">
        <v>2.6</v>
      </c>
      <c r="I15" s="140">
        <v>2.8</v>
      </c>
      <c r="K15" s="140">
        <v>2.6</v>
      </c>
      <c r="M15" s="93">
        <f>(C15-E15)/E15</f>
        <v>-3.8461538461538491E-2</v>
      </c>
      <c r="O15" s="93">
        <f>(C15-K15)/K15</f>
        <v>-3.8461538461538491E-2</v>
      </c>
    </row>
    <row r="16" spans="1:15" ht="13.4" customHeight="1" x14ac:dyDescent="0.25">
      <c r="A16" s="16" t="s">
        <v>235</v>
      </c>
      <c r="C16" s="17">
        <v>18</v>
      </c>
      <c r="E16" s="17">
        <v>69</v>
      </c>
      <c r="G16" s="17">
        <v>13</v>
      </c>
      <c r="I16" s="17">
        <v>47</v>
      </c>
      <c r="K16" s="17">
        <v>32</v>
      </c>
      <c r="M16" s="134" t="s">
        <v>38</v>
      </c>
      <c r="O16" s="134" t="s">
        <v>38</v>
      </c>
    </row>
    <row r="17" spans="1:15" ht="13.4" customHeight="1" x14ac:dyDescent="0.25">
      <c r="A17" s="16" t="s">
        <v>236</v>
      </c>
      <c r="C17" s="22">
        <v>7432</v>
      </c>
      <c r="E17" s="22">
        <v>7334</v>
      </c>
      <c r="G17" s="22">
        <v>7259</v>
      </c>
      <c r="I17" s="22">
        <v>7290</v>
      </c>
      <c r="K17" s="22">
        <v>7143</v>
      </c>
      <c r="M17" s="133">
        <f>(C17-E17)/E17</f>
        <v>1.3362421598036541E-2</v>
      </c>
      <c r="O17" s="133">
        <f>(C17-K17)/K17</f>
        <v>4.0459190816183675E-2</v>
      </c>
    </row>
    <row r="18" spans="1:15" ht="13.4" customHeight="1" x14ac:dyDescent="0.25"/>
    <row r="19" spans="1:15" ht="13.4" customHeight="1" x14ac:dyDescent="0.25">
      <c r="A19" s="141" t="s">
        <v>232</v>
      </c>
    </row>
    <row r="20" spans="1:15" ht="13.4" customHeight="1" x14ac:dyDescent="0.25">
      <c r="A20" s="16" t="s">
        <v>237</v>
      </c>
      <c r="C20" s="22">
        <v>240403</v>
      </c>
      <c r="E20" s="22">
        <v>245634</v>
      </c>
      <c r="G20" s="22">
        <v>232144</v>
      </c>
      <c r="I20" s="22">
        <v>230346</v>
      </c>
      <c r="K20" s="22">
        <v>235975</v>
      </c>
      <c r="M20" s="93">
        <f>(C20-E20)/E20</f>
        <v>-2.1295911803740526E-2</v>
      </c>
      <c r="O20" s="133">
        <f>(C20-K20)/K20</f>
        <v>1.8764699650386695E-2</v>
      </c>
    </row>
    <row r="21" spans="1:15" ht="13.4" customHeight="1" x14ac:dyDescent="0.25"/>
    <row r="22" spans="1:15" ht="13.4" customHeight="1" x14ac:dyDescent="0.25">
      <c r="A22" s="141" t="s">
        <v>233</v>
      </c>
    </row>
    <row r="23" spans="1:15" ht="13.4" customHeight="1" x14ac:dyDescent="0.25">
      <c r="A23" s="43" t="s">
        <v>238</v>
      </c>
      <c r="C23" s="137">
        <v>5026</v>
      </c>
      <c r="E23" s="137">
        <v>4972</v>
      </c>
      <c r="G23" s="137">
        <v>4516</v>
      </c>
      <c r="I23" s="137">
        <v>3898</v>
      </c>
      <c r="K23" s="137">
        <v>3638</v>
      </c>
      <c r="M23" s="101">
        <f>(C23-E23)/E23</f>
        <v>1.0860820595333869E-2</v>
      </c>
      <c r="O23" s="101">
        <f>(C23-K23)/K23</f>
        <v>0.38152831225948325</v>
      </c>
    </row>
    <row r="24" spans="1:15" ht="13.4" customHeight="1" x14ac:dyDescent="0.25">
      <c r="A24" s="199" t="s">
        <v>226</v>
      </c>
      <c r="B24" s="199"/>
      <c r="C24" s="199"/>
      <c r="D24" s="199"/>
      <c r="E24" s="199"/>
      <c r="F24" s="199"/>
      <c r="G24" s="199"/>
      <c r="H24" s="199"/>
      <c r="I24" s="199"/>
      <c r="J24" s="199"/>
      <c r="K24" s="199"/>
      <c r="L24" s="199"/>
      <c r="M24" s="199"/>
      <c r="N24" s="199"/>
      <c r="O24" s="199"/>
    </row>
    <row r="25" spans="1:15" ht="13.4" customHeight="1" x14ac:dyDescent="0.25">
      <c r="A25" s="207" t="s">
        <v>239</v>
      </c>
      <c r="B25" s="188"/>
      <c r="C25" s="188"/>
      <c r="D25" s="188"/>
      <c r="E25" s="188"/>
      <c r="F25" s="188"/>
      <c r="G25" s="188"/>
      <c r="H25" s="188"/>
      <c r="I25" s="188"/>
      <c r="J25" s="188"/>
      <c r="K25" s="188"/>
      <c r="L25" s="188"/>
      <c r="M25" s="188"/>
      <c r="N25" s="188"/>
      <c r="O25" s="188"/>
    </row>
    <row r="26" spans="1:15" ht="13.4" customHeight="1" x14ac:dyDescent="0.25">
      <c r="A26" s="207" t="s">
        <v>240</v>
      </c>
      <c r="B26" s="188"/>
      <c r="C26" s="188"/>
      <c r="D26" s="188"/>
      <c r="E26" s="188"/>
      <c r="F26" s="188"/>
      <c r="G26" s="188"/>
      <c r="H26" s="188"/>
      <c r="I26" s="188"/>
      <c r="J26" s="188"/>
      <c r="K26" s="188"/>
      <c r="L26" s="188"/>
      <c r="M26" s="188"/>
      <c r="N26" s="188"/>
      <c r="O26" s="188"/>
    </row>
    <row r="27" spans="1:15" ht="13.4" customHeight="1" x14ac:dyDescent="0.25">
      <c r="A27" s="207" t="s">
        <v>241</v>
      </c>
      <c r="B27" s="188"/>
      <c r="C27" s="188"/>
      <c r="D27" s="188"/>
      <c r="E27" s="188"/>
      <c r="F27" s="188"/>
      <c r="G27" s="188"/>
      <c r="H27" s="188"/>
      <c r="I27" s="188"/>
      <c r="J27" s="188"/>
      <c r="K27" s="188"/>
      <c r="L27" s="188"/>
      <c r="M27" s="188"/>
      <c r="N27" s="188"/>
      <c r="O27" s="188"/>
    </row>
    <row r="28" spans="1:15" ht="13.4" customHeight="1" x14ac:dyDescent="0.25">
      <c r="A28" s="207" t="s">
        <v>74</v>
      </c>
      <c r="B28" s="188"/>
      <c r="C28" s="188"/>
      <c r="D28" s="188"/>
      <c r="E28" s="188"/>
      <c r="F28" s="188"/>
      <c r="G28" s="188"/>
      <c r="H28" s="188"/>
      <c r="I28" s="188"/>
      <c r="J28" s="188"/>
      <c r="K28" s="188"/>
      <c r="L28" s="188"/>
      <c r="M28" s="188"/>
      <c r="N28" s="188"/>
      <c r="O28" s="188"/>
    </row>
  </sheetData>
  <mergeCells count="9">
    <mergeCell ref="A26:O26"/>
    <mergeCell ref="A27:O27"/>
    <mergeCell ref="A28:O28"/>
    <mergeCell ref="A24:O24"/>
    <mergeCell ref="A2:C2"/>
    <mergeCell ref="I1:O2"/>
    <mergeCell ref="M4:O4"/>
    <mergeCell ref="M3:O3"/>
    <mergeCell ref="A25:O25"/>
  </mergeCells>
  <pageMargins left="0.75" right="0.75" top="1" bottom="1" header="0.5" footer="0.5"/>
  <pageSetup scale="86" orientation="landscape" r:id="rId1"/>
  <headerFooter>
    <oddFooter>&amp;R12</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O43"/>
  <sheetViews>
    <sheetView showRuler="0" zoomScaleNormal="100" workbookViewId="0">
      <selection activeCell="A2" sqref="A2:C2"/>
    </sheetView>
  </sheetViews>
  <sheetFormatPr defaultColWidth="13.1796875" defaultRowHeight="12.5" x14ac:dyDescent="0.25"/>
  <cols>
    <col min="1" max="1" width="82.1796875" customWidth="1"/>
    <col min="2" max="2" width="0.54296875" customWidth="1"/>
    <col min="3" max="3" width="8.54296875" customWidth="1"/>
    <col min="4" max="4" width="0.54296875" customWidth="1"/>
    <col min="5" max="5" width="8.54296875" customWidth="1"/>
    <col min="6" max="6" width="0.54296875" customWidth="1"/>
    <col min="7" max="7" width="8.54296875" customWidth="1"/>
    <col min="8" max="8" width="0.54296875" customWidth="1"/>
    <col min="9" max="9" width="8.54296875" customWidth="1"/>
    <col min="10" max="10" width="0.54296875" customWidth="1"/>
    <col min="11" max="11" width="8.54296875" customWidth="1"/>
    <col min="12" max="12" width="0.54296875" customWidth="1"/>
    <col min="13" max="13" width="7.54296875" customWidth="1"/>
    <col min="14" max="14" width="0.54296875" customWidth="1"/>
    <col min="15" max="15" width="7.54296875" customWidth="1"/>
  </cols>
  <sheetData>
    <row r="1" spans="1:15" ht="13.4" customHeight="1" x14ac:dyDescent="0.25">
      <c r="A1" s="9" t="s">
        <v>24</v>
      </c>
      <c r="I1" s="181"/>
      <c r="J1" s="182"/>
      <c r="K1" s="182"/>
      <c r="L1" s="182"/>
      <c r="M1" s="182"/>
      <c r="N1" s="182"/>
      <c r="O1" s="182"/>
    </row>
    <row r="2" spans="1:15" ht="35.9" customHeight="1" x14ac:dyDescent="0.25">
      <c r="A2" s="208" t="s">
        <v>242</v>
      </c>
      <c r="B2" s="182"/>
      <c r="C2" s="182"/>
      <c r="I2" s="182"/>
      <c r="J2" s="182"/>
      <c r="K2" s="182"/>
      <c r="L2" s="182"/>
      <c r="M2" s="182"/>
      <c r="N2" s="182"/>
      <c r="O2" s="182"/>
    </row>
    <row r="3" spans="1:15" ht="13.4" customHeight="1" x14ac:dyDescent="0.25">
      <c r="A3" s="11"/>
      <c r="B3" s="102"/>
      <c r="C3" s="102"/>
      <c r="D3" s="102"/>
      <c r="E3" s="102"/>
      <c r="F3" s="46"/>
      <c r="G3" s="46"/>
      <c r="H3" s="46"/>
      <c r="I3" s="46"/>
      <c r="J3" s="46"/>
      <c r="K3" s="46"/>
      <c r="L3" s="46"/>
      <c r="M3" s="198"/>
      <c r="N3" s="198"/>
      <c r="O3" s="198"/>
    </row>
    <row r="4" spans="1:15" ht="13.4" customHeight="1" x14ac:dyDescent="0.25">
      <c r="M4" s="197" t="s">
        <v>27</v>
      </c>
      <c r="N4" s="192"/>
      <c r="O4" s="192"/>
    </row>
    <row r="5" spans="1:15" ht="13.4" customHeight="1" x14ac:dyDescent="0.25">
      <c r="A5" s="86" t="s">
        <v>155</v>
      </c>
      <c r="C5" s="87" t="s">
        <v>29</v>
      </c>
      <c r="E5" s="87" t="s">
        <v>30</v>
      </c>
      <c r="G5" s="87" t="s">
        <v>31</v>
      </c>
      <c r="I5" s="87" t="s">
        <v>32</v>
      </c>
      <c r="K5" s="87" t="s">
        <v>33</v>
      </c>
      <c r="M5" s="88" t="s">
        <v>30</v>
      </c>
      <c r="N5" s="88"/>
      <c r="O5" s="88" t="s">
        <v>33</v>
      </c>
    </row>
    <row r="6" spans="1:15" ht="13.4" customHeight="1" x14ac:dyDescent="0.3">
      <c r="A6" s="132" t="s">
        <v>207</v>
      </c>
      <c r="C6" s="8"/>
      <c r="E6" s="8"/>
      <c r="G6" s="8"/>
      <c r="I6" s="8"/>
      <c r="K6" s="8"/>
      <c r="M6" s="8"/>
      <c r="N6" s="8"/>
      <c r="O6" s="8"/>
    </row>
    <row r="7" spans="1:15" ht="13.4" customHeight="1" x14ac:dyDescent="0.25">
      <c r="A7" s="40" t="s">
        <v>208</v>
      </c>
    </row>
    <row r="8" spans="1:15" ht="13.4" customHeight="1" x14ac:dyDescent="0.25">
      <c r="A8" s="98" t="s">
        <v>243</v>
      </c>
      <c r="C8" s="17">
        <v>848</v>
      </c>
      <c r="E8" s="17">
        <v>864</v>
      </c>
      <c r="G8" s="17">
        <v>893</v>
      </c>
      <c r="I8" s="17">
        <v>876</v>
      </c>
      <c r="K8" s="17">
        <v>850</v>
      </c>
      <c r="M8" s="93">
        <f>(C8-E8)/E8</f>
        <v>-1.8518518518518517E-2</v>
      </c>
      <c r="O8" s="93">
        <f>(C8-K8)/K8</f>
        <v>-2.352941176470588E-3</v>
      </c>
    </row>
    <row r="9" spans="1:15" ht="13.4" customHeight="1" x14ac:dyDescent="0.25">
      <c r="A9" s="98" t="s">
        <v>156</v>
      </c>
      <c r="C9" s="94">
        <v>34</v>
      </c>
      <c r="E9" s="94">
        <v>32</v>
      </c>
      <c r="G9" s="94">
        <v>21</v>
      </c>
      <c r="I9" s="94">
        <v>14</v>
      </c>
      <c r="K9" s="94">
        <v>40</v>
      </c>
      <c r="M9" s="95" t="s">
        <v>38</v>
      </c>
      <c r="O9" s="93">
        <f>(C9-K9)/K9</f>
        <v>-0.15</v>
      </c>
    </row>
    <row r="10" spans="1:15" ht="13.4" customHeight="1" x14ac:dyDescent="0.25">
      <c r="A10" s="96" t="s">
        <v>244</v>
      </c>
      <c r="C10" s="30">
        <v>882</v>
      </c>
      <c r="E10" s="30">
        <v>896</v>
      </c>
      <c r="G10" s="30">
        <v>914</v>
      </c>
      <c r="I10" s="30">
        <v>890</v>
      </c>
      <c r="K10" s="30">
        <v>890</v>
      </c>
      <c r="M10" s="33">
        <f>(C10-E10)/E10</f>
        <v>-1.5625E-2</v>
      </c>
      <c r="O10" s="33">
        <f>(C10-K10)/K10</f>
        <v>-8.988764044943821E-3</v>
      </c>
    </row>
    <row r="11" spans="1:15" ht="13.4" customHeight="1" x14ac:dyDescent="0.25">
      <c r="A11" s="98" t="s">
        <v>83</v>
      </c>
      <c r="C11" s="22">
        <v>32</v>
      </c>
      <c r="E11" s="22">
        <v>28</v>
      </c>
      <c r="G11" s="22">
        <v>28</v>
      </c>
      <c r="I11" s="22">
        <v>28</v>
      </c>
      <c r="K11" s="22">
        <v>28</v>
      </c>
      <c r="M11" s="93">
        <f>(C11-E11)/E11</f>
        <v>0.14285714285714285</v>
      </c>
      <c r="O11" s="93">
        <f>(C11-K11)/K11</f>
        <v>0.14285714285714285</v>
      </c>
    </row>
    <row r="12" spans="1:15" ht="13.4" customHeight="1" x14ac:dyDescent="0.25">
      <c r="A12" s="98" t="s">
        <v>245</v>
      </c>
      <c r="C12" s="94">
        <v>1</v>
      </c>
      <c r="E12" s="94">
        <v>22</v>
      </c>
      <c r="G12" s="94">
        <v>20</v>
      </c>
      <c r="I12" s="94">
        <v>16</v>
      </c>
      <c r="K12" s="94">
        <v>22</v>
      </c>
      <c r="M12" s="95" t="s">
        <v>38</v>
      </c>
      <c r="O12" s="95" t="s">
        <v>38</v>
      </c>
    </row>
    <row r="13" spans="1:15" ht="13.4" customHeight="1" x14ac:dyDescent="0.25">
      <c r="A13" s="96" t="s">
        <v>84</v>
      </c>
      <c r="C13" s="30">
        <v>915</v>
      </c>
      <c r="E13" s="30">
        <v>946</v>
      </c>
      <c r="G13" s="30">
        <v>962</v>
      </c>
      <c r="I13" s="30">
        <v>934</v>
      </c>
      <c r="K13" s="30">
        <v>940</v>
      </c>
      <c r="M13" s="33">
        <v>-0.03</v>
      </c>
      <c r="O13" s="33">
        <v>-0.03</v>
      </c>
    </row>
    <row r="14" spans="1:15" ht="13.4" customHeight="1" x14ac:dyDescent="0.25">
      <c r="A14" s="98" t="s">
        <v>246</v>
      </c>
      <c r="C14" s="94">
        <v>-8</v>
      </c>
      <c r="E14" s="94">
        <v>23</v>
      </c>
      <c r="G14" s="94">
        <v>23</v>
      </c>
      <c r="I14" s="94">
        <v>18</v>
      </c>
      <c r="K14" s="94">
        <v>3</v>
      </c>
      <c r="M14" s="95" t="s">
        <v>38</v>
      </c>
      <c r="O14" s="95" t="s">
        <v>38</v>
      </c>
    </row>
    <row r="15" spans="1:15" ht="13.4" customHeight="1" x14ac:dyDescent="0.25">
      <c r="A15" s="96" t="s">
        <v>247</v>
      </c>
      <c r="C15" s="30">
        <v>907</v>
      </c>
      <c r="E15" s="30">
        <v>969</v>
      </c>
      <c r="G15" s="30">
        <v>985</v>
      </c>
      <c r="I15" s="30">
        <v>952</v>
      </c>
      <c r="K15" s="30">
        <v>943</v>
      </c>
      <c r="M15" s="33">
        <f>(C15-E15)/E15</f>
        <v>-6.3983488132094937E-2</v>
      </c>
      <c r="O15" s="33">
        <f>(C15-K15)/K15</f>
        <v>-3.8176033934252389E-2</v>
      </c>
    </row>
    <row r="16" spans="1:15" ht="13.4" customHeight="1" x14ac:dyDescent="0.25">
      <c r="A16" s="98" t="s">
        <v>40</v>
      </c>
      <c r="C16" s="94">
        <v>57</v>
      </c>
      <c r="E16" s="94">
        <v>51</v>
      </c>
      <c r="G16" s="94">
        <v>47</v>
      </c>
      <c r="I16" s="94">
        <v>47</v>
      </c>
      <c r="K16" s="94">
        <v>48</v>
      </c>
      <c r="M16" s="93">
        <f>(C16-E16)/E16</f>
        <v>0.11764705882352941</v>
      </c>
      <c r="O16" s="93">
        <f>(C16-K16)/K16</f>
        <v>0.1875</v>
      </c>
    </row>
    <row r="17" spans="1:15" ht="13.4" customHeight="1" x14ac:dyDescent="0.25">
      <c r="A17" s="142" t="s">
        <v>87</v>
      </c>
      <c r="C17" s="30">
        <v>964</v>
      </c>
      <c r="E17" s="30">
        <v>1020</v>
      </c>
      <c r="G17" s="30">
        <v>1032</v>
      </c>
      <c r="I17" s="30">
        <v>999</v>
      </c>
      <c r="K17" s="30">
        <v>991</v>
      </c>
      <c r="M17" s="33">
        <f>(C17-E17)/E17</f>
        <v>-5.4901960784313725E-2</v>
      </c>
      <c r="O17" s="33">
        <f>(C17-K17)/K17</f>
        <v>-2.7245206861755803E-2</v>
      </c>
    </row>
    <row r="18" spans="1:15" ht="13.4" customHeight="1" x14ac:dyDescent="0.25">
      <c r="A18" s="40" t="s">
        <v>42</v>
      </c>
      <c r="C18" s="22">
        <v>-3</v>
      </c>
      <c r="E18" s="22">
        <v>-6</v>
      </c>
      <c r="G18" s="22">
        <v>-7</v>
      </c>
      <c r="I18" s="22">
        <v>-4</v>
      </c>
      <c r="K18" s="22">
        <v>4</v>
      </c>
      <c r="M18" s="95" t="s">
        <v>38</v>
      </c>
      <c r="O18" s="95" t="s">
        <v>38</v>
      </c>
    </row>
    <row r="19" spans="1:15" ht="13.4" customHeight="1" x14ac:dyDescent="0.25">
      <c r="A19" s="40" t="s">
        <v>211</v>
      </c>
      <c r="C19" s="22">
        <v>748</v>
      </c>
      <c r="E19" s="22">
        <v>741</v>
      </c>
      <c r="G19" s="22">
        <v>684</v>
      </c>
      <c r="I19" s="22">
        <v>669</v>
      </c>
      <c r="K19" s="22">
        <v>702</v>
      </c>
      <c r="M19" s="93">
        <f>(C19-E19)/E19</f>
        <v>9.4466936572199737E-3</v>
      </c>
      <c r="O19" s="93">
        <f>(C19-K19)/K19</f>
        <v>6.5527065527065526E-2</v>
      </c>
    </row>
    <row r="20" spans="1:15" ht="13.4" customHeight="1" x14ac:dyDescent="0.25">
      <c r="A20" s="40" t="s">
        <v>96</v>
      </c>
      <c r="C20" s="94">
        <v>7</v>
      </c>
      <c r="E20" s="94">
        <v>7</v>
      </c>
      <c r="G20" s="94">
        <v>7</v>
      </c>
      <c r="I20" s="94">
        <v>8</v>
      </c>
      <c r="K20" s="94">
        <v>7</v>
      </c>
      <c r="M20" s="93">
        <f>(C20-E20)/E20</f>
        <v>0</v>
      </c>
      <c r="O20" s="93">
        <f>(C20-K20)/K20</f>
        <v>0</v>
      </c>
    </row>
    <row r="21" spans="1:15" ht="13.4" customHeight="1" x14ac:dyDescent="0.25">
      <c r="A21" s="142" t="s">
        <v>98</v>
      </c>
      <c r="C21" s="135">
        <v>755</v>
      </c>
      <c r="E21" s="135">
        <v>748</v>
      </c>
      <c r="G21" s="135">
        <v>691</v>
      </c>
      <c r="I21" s="135">
        <v>677</v>
      </c>
      <c r="K21" s="135">
        <v>709</v>
      </c>
      <c r="M21" s="33">
        <f>(C21-E21)/E21</f>
        <v>9.3582887700534752E-3</v>
      </c>
      <c r="O21" s="33">
        <f>(C21-K21)/K21</f>
        <v>6.488011283497884E-2</v>
      </c>
    </row>
    <row r="22" spans="1:15" ht="13.4" customHeight="1" x14ac:dyDescent="0.25">
      <c r="A22" s="142" t="s">
        <v>44</v>
      </c>
      <c r="C22" s="31">
        <v>212</v>
      </c>
      <c r="E22" s="31">
        <v>278</v>
      </c>
      <c r="G22" s="31">
        <v>348</v>
      </c>
      <c r="I22" s="31">
        <v>326</v>
      </c>
      <c r="K22" s="31">
        <v>278</v>
      </c>
      <c r="M22" s="33">
        <f>(C22-E22)/E22</f>
        <v>-0.23741007194244604</v>
      </c>
      <c r="O22" s="33">
        <f>(C22-K22)/K22</f>
        <v>-0.23741007194244604</v>
      </c>
    </row>
    <row r="23" spans="1:15" ht="13.4" customHeight="1" x14ac:dyDescent="0.25"/>
    <row r="24" spans="1:15" ht="13.4" customHeight="1" x14ac:dyDescent="0.25"/>
    <row r="25" spans="1:15" ht="13.4" customHeight="1" x14ac:dyDescent="0.25">
      <c r="A25" s="9" t="s">
        <v>212</v>
      </c>
    </row>
    <row r="26" spans="1:15" ht="13.4" customHeight="1" x14ac:dyDescent="0.25">
      <c r="A26" s="98" t="s">
        <v>248</v>
      </c>
      <c r="C26" s="17">
        <v>658</v>
      </c>
      <c r="E26" s="17">
        <v>709</v>
      </c>
      <c r="G26" s="17">
        <v>727</v>
      </c>
      <c r="I26" s="17">
        <v>700</v>
      </c>
      <c r="K26" s="17">
        <v>698</v>
      </c>
      <c r="M26" s="93">
        <f>(C26-E26)/E26</f>
        <v>-7.1932299012693934E-2</v>
      </c>
      <c r="O26" s="93">
        <f>(C26-K26)/K26</f>
        <v>-5.730659025787966E-2</v>
      </c>
    </row>
    <row r="27" spans="1:15" ht="13.4" customHeight="1" x14ac:dyDescent="0.25">
      <c r="A27" s="98" t="s">
        <v>249</v>
      </c>
      <c r="C27" s="94">
        <v>306</v>
      </c>
      <c r="E27" s="94">
        <v>311</v>
      </c>
      <c r="G27" s="94">
        <v>305</v>
      </c>
      <c r="I27" s="94">
        <v>299</v>
      </c>
      <c r="K27" s="94">
        <v>293</v>
      </c>
      <c r="M27" s="93">
        <f>(C27-E27)/E27</f>
        <v>-1.607717041800643E-2</v>
      </c>
      <c r="O27" s="93">
        <f>(C27-K27)/K27</f>
        <v>4.4368600682593858E-2</v>
      </c>
    </row>
    <row r="28" spans="1:15" ht="13.4" customHeight="1" x14ac:dyDescent="0.25">
      <c r="A28" s="96" t="s">
        <v>213</v>
      </c>
      <c r="C28" s="31">
        <v>964</v>
      </c>
      <c r="E28" s="31">
        <v>1020</v>
      </c>
      <c r="G28" s="31">
        <v>1032</v>
      </c>
      <c r="I28" s="31">
        <v>999</v>
      </c>
      <c r="K28" s="31">
        <v>991</v>
      </c>
      <c r="M28" s="33">
        <f>(C28-E28)/E28</f>
        <v>-5.4901960784313725E-2</v>
      </c>
      <c r="O28" s="33">
        <f>(C28-K28)/K28</f>
        <v>-2.7245206861755803E-2</v>
      </c>
    </row>
    <row r="29" spans="1:15" ht="13.4" customHeight="1" x14ac:dyDescent="0.25"/>
    <row r="30" spans="1:15" ht="13.4" customHeight="1" x14ac:dyDescent="0.25">
      <c r="A30" s="139" t="s">
        <v>214</v>
      </c>
    </row>
    <row r="31" spans="1:15" ht="13.4" customHeight="1" x14ac:dyDescent="0.25">
      <c r="A31" s="40" t="s">
        <v>51</v>
      </c>
      <c r="C31" s="133">
        <v>0.22</v>
      </c>
      <c r="E31" s="133">
        <v>0.27</v>
      </c>
      <c r="G31" s="133">
        <v>0.34</v>
      </c>
      <c r="I31" s="133">
        <v>0.33</v>
      </c>
      <c r="K31" s="133">
        <v>0.28000000000000003</v>
      </c>
    </row>
    <row r="32" spans="1:15" ht="13.4" customHeight="1" x14ac:dyDescent="0.25">
      <c r="A32" s="40" t="s">
        <v>250</v>
      </c>
      <c r="C32" s="133">
        <v>0.24</v>
      </c>
      <c r="E32" s="133">
        <v>0.28999999999999998</v>
      </c>
      <c r="G32" s="133">
        <v>0.36</v>
      </c>
      <c r="I32" s="133">
        <v>0.35000000000000003</v>
      </c>
      <c r="K32" s="133">
        <v>0.3</v>
      </c>
    </row>
    <row r="33" spans="1:15" ht="13.4" customHeight="1" x14ac:dyDescent="0.25"/>
    <row r="34" spans="1:15" ht="13.4" customHeight="1" x14ac:dyDescent="0.25">
      <c r="A34" s="139" t="s">
        <v>219</v>
      </c>
    </row>
    <row r="35" spans="1:15" ht="13.4" customHeight="1" x14ac:dyDescent="0.25">
      <c r="A35" s="85" t="s">
        <v>220</v>
      </c>
      <c r="C35" s="17">
        <v>13228</v>
      </c>
      <c r="E35" s="17">
        <v>12737</v>
      </c>
      <c r="G35" s="17">
        <v>12248</v>
      </c>
      <c r="I35" s="17">
        <v>11871</v>
      </c>
      <c r="K35" s="17">
        <v>11610</v>
      </c>
      <c r="M35" s="133">
        <f>(C35-E35)/E35</f>
        <v>3.854910889534427E-2</v>
      </c>
      <c r="O35" s="133">
        <f>(C35-K35)/K35</f>
        <v>0.13936261843238587</v>
      </c>
    </row>
    <row r="36" spans="1:15" ht="13.4" customHeight="1" x14ac:dyDescent="0.25">
      <c r="A36" s="85" t="s">
        <v>251</v>
      </c>
      <c r="C36" s="17">
        <v>35629</v>
      </c>
      <c r="E36" s="17">
        <v>31306</v>
      </c>
      <c r="G36" s="17">
        <v>30195</v>
      </c>
      <c r="I36" s="17">
        <v>30370</v>
      </c>
      <c r="K36" s="17">
        <v>32066</v>
      </c>
      <c r="M36" s="133">
        <f>(C36-E36)/E36</f>
        <v>0.13808854532677442</v>
      </c>
      <c r="O36" s="133">
        <f>(C36-K36)/K36</f>
        <v>0.1111145761866151</v>
      </c>
    </row>
    <row r="37" spans="1:15" ht="13.4" customHeight="1" x14ac:dyDescent="0.25">
      <c r="A37" s="84" t="s">
        <v>222</v>
      </c>
      <c r="C37" s="137">
        <v>22501</v>
      </c>
      <c r="E37" s="137">
        <v>18374</v>
      </c>
      <c r="G37" s="137">
        <v>17270</v>
      </c>
      <c r="I37" s="137">
        <v>17466</v>
      </c>
      <c r="K37" s="137">
        <v>19177</v>
      </c>
      <c r="M37" s="101">
        <f>(C37-E37)/E37</f>
        <v>0.22461086317622728</v>
      </c>
      <c r="O37" s="101">
        <f>(C37-K37)/K37</f>
        <v>0.1733326380560046</v>
      </c>
    </row>
    <row r="38" spans="1:15" ht="22.5" customHeight="1" x14ac:dyDescent="0.25">
      <c r="A38" s="200" t="s">
        <v>252</v>
      </c>
      <c r="B38" s="200"/>
      <c r="C38" s="200"/>
      <c r="D38" s="200"/>
      <c r="E38" s="200"/>
      <c r="F38" s="200"/>
      <c r="G38" s="200"/>
      <c r="H38" s="200"/>
      <c r="I38" s="200"/>
      <c r="J38" s="200"/>
      <c r="K38" s="200"/>
      <c r="L38" s="200"/>
      <c r="M38" s="200"/>
      <c r="N38" s="200"/>
      <c r="O38" s="200"/>
    </row>
    <row r="39" spans="1:15" ht="12.65" customHeight="1" x14ac:dyDescent="0.25">
      <c r="A39" s="207" t="s">
        <v>253</v>
      </c>
      <c r="B39" s="188"/>
      <c r="C39" s="188"/>
      <c r="D39" s="188"/>
      <c r="E39" s="188"/>
      <c r="F39" s="188"/>
      <c r="G39" s="188"/>
      <c r="H39" s="188"/>
      <c r="I39" s="188"/>
      <c r="J39" s="188"/>
      <c r="K39" s="188"/>
      <c r="L39" s="188"/>
      <c r="M39" s="188"/>
      <c r="N39" s="188"/>
      <c r="O39" s="188"/>
    </row>
    <row r="40" spans="1:15" ht="12.65" customHeight="1" x14ac:dyDescent="0.25">
      <c r="A40" s="207" t="s">
        <v>254</v>
      </c>
      <c r="B40" s="188"/>
      <c r="C40" s="188"/>
      <c r="D40" s="188"/>
      <c r="E40" s="188"/>
      <c r="F40" s="188"/>
      <c r="G40" s="188"/>
      <c r="H40" s="188"/>
      <c r="I40" s="188"/>
      <c r="J40" s="188"/>
      <c r="K40" s="188"/>
      <c r="L40" s="188"/>
      <c r="M40" s="188"/>
      <c r="N40" s="188"/>
      <c r="O40" s="188"/>
    </row>
    <row r="41" spans="1:15" ht="12.65" customHeight="1" x14ac:dyDescent="0.25">
      <c r="A41" s="207" t="s">
        <v>255</v>
      </c>
      <c r="B41" s="188"/>
      <c r="C41" s="188"/>
      <c r="D41" s="188"/>
      <c r="E41" s="188"/>
      <c r="F41" s="188"/>
      <c r="G41" s="188"/>
      <c r="H41" s="188"/>
      <c r="I41" s="188"/>
      <c r="J41" s="188"/>
      <c r="K41" s="188"/>
      <c r="L41" s="188"/>
      <c r="M41" s="188"/>
      <c r="N41" s="188"/>
      <c r="O41" s="188"/>
    </row>
    <row r="42" spans="1:15" ht="13.4" customHeight="1" x14ac:dyDescent="0.25">
      <c r="A42" s="207" t="s">
        <v>256</v>
      </c>
      <c r="B42" s="188"/>
      <c r="C42" s="188"/>
      <c r="D42" s="188"/>
      <c r="E42" s="188"/>
      <c r="F42" s="188"/>
      <c r="G42" s="188"/>
      <c r="H42" s="188"/>
      <c r="I42" s="188"/>
      <c r="J42" s="188"/>
      <c r="K42" s="188"/>
      <c r="L42" s="188"/>
      <c r="M42" s="188"/>
      <c r="N42" s="188"/>
      <c r="O42" s="188"/>
    </row>
    <row r="43" spans="1:15" ht="13.4" customHeight="1" x14ac:dyDescent="0.25">
      <c r="A43" s="207" t="s">
        <v>74</v>
      </c>
      <c r="B43" s="188"/>
      <c r="C43" s="188"/>
      <c r="D43" s="188"/>
      <c r="E43" s="188"/>
      <c r="F43" s="188"/>
      <c r="G43" s="188"/>
      <c r="H43" s="188"/>
      <c r="I43" s="188"/>
      <c r="J43" s="188"/>
      <c r="K43" s="188"/>
      <c r="L43" s="188"/>
      <c r="M43" s="188"/>
      <c r="N43" s="188"/>
      <c r="O43" s="188"/>
    </row>
  </sheetData>
  <mergeCells count="10">
    <mergeCell ref="A2:C2"/>
    <mergeCell ref="I1:O2"/>
    <mergeCell ref="M4:O4"/>
    <mergeCell ref="M3:O3"/>
    <mergeCell ref="A43:O43"/>
    <mergeCell ref="A41:O41"/>
    <mergeCell ref="A42:O42"/>
    <mergeCell ref="A38:O38"/>
    <mergeCell ref="A39:O39"/>
    <mergeCell ref="A40:O40"/>
  </mergeCells>
  <pageMargins left="0.75" right="0.75" top="1" bottom="1" header="0.5" footer="0.5"/>
  <pageSetup scale="78" orientation="landscape" r:id="rId1"/>
  <headerFooter>
    <oddFooter>&amp;R13</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O37"/>
  <sheetViews>
    <sheetView showRuler="0" zoomScaleNormal="100" workbookViewId="0">
      <selection sqref="A1:C1"/>
    </sheetView>
  </sheetViews>
  <sheetFormatPr defaultColWidth="13.1796875" defaultRowHeight="12.5" x14ac:dyDescent="0.25"/>
  <cols>
    <col min="1" max="1" width="82.1796875" customWidth="1"/>
    <col min="2" max="2" width="0.54296875" customWidth="1"/>
    <col min="3" max="3" width="8.54296875" customWidth="1"/>
    <col min="4" max="4" width="0.54296875" customWidth="1"/>
    <col min="5" max="5" width="8.54296875" customWidth="1"/>
    <col min="6" max="6" width="0.54296875" customWidth="1"/>
    <col min="7" max="7" width="8.54296875" customWidth="1"/>
    <col min="8" max="8" width="0.54296875" customWidth="1"/>
    <col min="9" max="9" width="8.54296875" customWidth="1"/>
    <col min="10" max="10" width="0.54296875" customWidth="1"/>
    <col min="11" max="11" width="8.54296875" customWidth="1"/>
    <col min="12" max="12" width="0.54296875" customWidth="1"/>
    <col min="13" max="13" width="7.54296875" customWidth="1"/>
    <col min="14" max="14" width="0.54296875" customWidth="1"/>
    <col min="15" max="15" width="7.54296875" customWidth="1"/>
  </cols>
  <sheetData>
    <row r="1" spans="1:15" ht="13.4" customHeight="1" x14ac:dyDescent="0.25">
      <c r="A1" s="209" t="s">
        <v>24</v>
      </c>
      <c r="B1" s="182"/>
      <c r="C1" s="182"/>
      <c r="K1" s="181"/>
      <c r="L1" s="182"/>
      <c r="M1" s="182"/>
      <c r="N1" s="182"/>
      <c r="O1" s="182"/>
    </row>
    <row r="2" spans="1:15" ht="35.9" customHeight="1" x14ac:dyDescent="0.25">
      <c r="A2" s="208" t="s">
        <v>257</v>
      </c>
      <c r="B2" s="182"/>
      <c r="C2" s="182"/>
      <c r="D2" s="182"/>
      <c r="E2" s="182"/>
      <c r="F2" s="182"/>
      <c r="G2" s="182"/>
      <c r="H2" s="182"/>
      <c r="I2" s="182"/>
      <c r="K2" s="182"/>
      <c r="L2" s="182"/>
      <c r="M2" s="182"/>
      <c r="N2" s="182"/>
      <c r="O2" s="182"/>
    </row>
    <row r="3" spans="1:15" ht="13.4" customHeight="1" x14ac:dyDescent="0.25">
      <c r="A3" s="11"/>
      <c r="B3" s="102"/>
      <c r="C3" s="102"/>
      <c r="D3" s="102"/>
      <c r="E3" s="102"/>
      <c r="F3" s="46"/>
      <c r="G3" s="46"/>
      <c r="H3" s="46"/>
      <c r="I3" s="46"/>
      <c r="J3" s="46"/>
      <c r="K3" s="46"/>
      <c r="L3" s="46"/>
      <c r="M3" s="198"/>
      <c r="N3" s="198"/>
      <c r="O3" s="198"/>
    </row>
    <row r="4" spans="1:15" ht="13.4" customHeight="1" x14ac:dyDescent="0.25">
      <c r="M4" s="197" t="s">
        <v>27</v>
      </c>
      <c r="N4" s="192"/>
      <c r="O4" s="192"/>
    </row>
    <row r="5" spans="1:15" ht="13.4" customHeight="1" x14ac:dyDescent="0.25">
      <c r="A5" s="86" t="s">
        <v>258</v>
      </c>
      <c r="C5" s="87" t="s">
        <v>29</v>
      </c>
      <c r="E5" s="87" t="s">
        <v>30</v>
      </c>
      <c r="G5" s="87" t="s">
        <v>31</v>
      </c>
      <c r="I5" s="87" t="s">
        <v>32</v>
      </c>
      <c r="K5" s="87" t="s">
        <v>33</v>
      </c>
      <c r="M5" s="88" t="s">
        <v>30</v>
      </c>
      <c r="N5" s="46"/>
      <c r="O5" s="88" t="s">
        <v>33</v>
      </c>
    </row>
    <row r="6" spans="1:15" ht="13.4" customHeight="1" x14ac:dyDescent="0.25">
      <c r="A6" s="89" t="s">
        <v>259</v>
      </c>
      <c r="C6" s="89"/>
      <c r="E6" s="89"/>
      <c r="G6" s="89"/>
      <c r="I6" s="89"/>
      <c r="K6" s="89"/>
      <c r="M6" s="102"/>
      <c r="O6" s="102"/>
    </row>
    <row r="7" spans="1:15" ht="13.4" customHeight="1" x14ac:dyDescent="0.25">
      <c r="A7" s="98" t="s">
        <v>260</v>
      </c>
      <c r="C7" s="17">
        <v>168</v>
      </c>
      <c r="E7" s="17">
        <v>187</v>
      </c>
      <c r="G7" s="17">
        <v>180</v>
      </c>
      <c r="I7" s="17">
        <v>187</v>
      </c>
      <c r="K7" s="17">
        <v>173</v>
      </c>
      <c r="M7" s="93">
        <f t="shared" ref="M7:M13" si="0">(C7-E7)/E7</f>
        <v>-0.10160427807486631</v>
      </c>
      <c r="O7" s="93">
        <f t="shared" ref="O7:O13" si="1">(C7-K7)/K7</f>
        <v>-2.8901734104046242E-2</v>
      </c>
    </row>
    <row r="8" spans="1:15" ht="13.4" customHeight="1" x14ac:dyDescent="0.25">
      <c r="A8" s="98" t="s">
        <v>261</v>
      </c>
      <c r="C8" s="22">
        <v>248</v>
      </c>
      <c r="E8" s="22">
        <v>267</v>
      </c>
      <c r="G8" s="22">
        <v>269</v>
      </c>
      <c r="I8" s="22">
        <v>272</v>
      </c>
      <c r="K8" s="22">
        <v>261</v>
      </c>
      <c r="M8" s="93">
        <f t="shared" si="0"/>
        <v>-7.116104868913857E-2</v>
      </c>
      <c r="O8" s="93">
        <f t="shared" si="1"/>
        <v>-4.9808429118773943E-2</v>
      </c>
    </row>
    <row r="9" spans="1:15" ht="13.4" customHeight="1" x14ac:dyDescent="0.25">
      <c r="A9" s="98" t="s">
        <v>262</v>
      </c>
      <c r="C9" s="22">
        <v>440</v>
      </c>
      <c r="E9" s="22">
        <v>467</v>
      </c>
      <c r="G9" s="22">
        <v>436</v>
      </c>
      <c r="I9" s="22">
        <v>440</v>
      </c>
      <c r="K9" s="22">
        <v>419</v>
      </c>
      <c r="M9" s="93">
        <f t="shared" si="0"/>
        <v>-5.7815845824411134E-2</v>
      </c>
      <c r="O9" s="93">
        <f t="shared" si="1"/>
        <v>5.0119331742243436E-2</v>
      </c>
    </row>
    <row r="10" spans="1:15" ht="13.4" customHeight="1" x14ac:dyDescent="0.25">
      <c r="A10" s="98" t="s">
        <v>263</v>
      </c>
      <c r="C10" s="22">
        <v>812</v>
      </c>
      <c r="E10" s="22">
        <v>890</v>
      </c>
      <c r="G10" s="22">
        <v>843</v>
      </c>
      <c r="I10" s="22">
        <v>841</v>
      </c>
      <c r="K10" s="22">
        <v>802</v>
      </c>
      <c r="M10" s="93">
        <f t="shared" si="0"/>
        <v>-8.7640449438202248E-2</v>
      </c>
      <c r="O10" s="93">
        <f t="shared" si="1"/>
        <v>1.2468827930174564E-2</v>
      </c>
    </row>
    <row r="11" spans="1:15" ht="13.4" customHeight="1" x14ac:dyDescent="0.25">
      <c r="A11" s="98" t="s">
        <v>264</v>
      </c>
      <c r="C11" s="22">
        <v>215</v>
      </c>
      <c r="E11" s="22">
        <v>228</v>
      </c>
      <c r="G11" s="22">
        <v>218</v>
      </c>
      <c r="I11" s="22">
        <v>222</v>
      </c>
      <c r="K11" s="22">
        <v>214</v>
      </c>
      <c r="M11" s="93">
        <f t="shared" si="0"/>
        <v>-5.701754385964912E-2</v>
      </c>
      <c r="O11" s="93">
        <f t="shared" si="1"/>
        <v>4.6728971962616819E-3</v>
      </c>
    </row>
    <row r="12" spans="1:15" ht="13.4" customHeight="1" x14ac:dyDescent="0.25">
      <c r="A12" s="98" t="s">
        <v>265</v>
      </c>
      <c r="C12" s="94">
        <v>383</v>
      </c>
      <c r="E12" s="94">
        <v>395</v>
      </c>
      <c r="G12" s="94">
        <v>364</v>
      </c>
      <c r="I12" s="94">
        <v>358</v>
      </c>
      <c r="K12" s="94">
        <v>345</v>
      </c>
      <c r="M12" s="93">
        <f t="shared" si="0"/>
        <v>-3.0379746835443037E-2</v>
      </c>
      <c r="O12" s="93">
        <f t="shared" si="1"/>
        <v>0.11014492753623188</v>
      </c>
    </row>
    <row r="13" spans="1:15" ht="13.4" customHeight="1" x14ac:dyDescent="0.25">
      <c r="A13" s="127" t="s">
        <v>266</v>
      </c>
      <c r="C13" s="31">
        <v>2266</v>
      </c>
      <c r="E13" s="31">
        <v>2434</v>
      </c>
      <c r="G13" s="31">
        <v>2310</v>
      </c>
      <c r="I13" s="31">
        <v>2320</v>
      </c>
      <c r="K13" s="31">
        <v>2214</v>
      </c>
      <c r="M13" s="93">
        <f t="shared" si="0"/>
        <v>-6.9022185702547242E-2</v>
      </c>
      <c r="O13" s="133">
        <f t="shared" si="1"/>
        <v>2.3486901535682024E-2</v>
      </c>
    </row>
    <row r="14" spans="1:15" ht="13.4" customHeight="1" x14ac:dyDescent="0.25"/>
    <row r="15" spans="1:15" ht="13.4" customHeight="1" x14ac:dyDescent="0.25">
      <c r="A15" s="40" t="s">
        <v>267</v>
      </c>
    </row>
    <row r="16" spans="1:15" ht="13.4" customHeight="1" x14ac:dyDescent="0.25">
      <c r="A16" s="40" t="s">
        <v>268</v>
      </c>
      <c r="C16" s="17">
        <v>2434</v>
      </c>
      <c r="E16" s="17">
        <v>2310</v>
      </c>
      <c r="G16" s="17">
        <v>2320</v>
      </c>
      <c r="I16" s="17">
        <v>2214</v>
      </c>
      <c r="K16" s="17">
        <v>2211</v>
      </c>
    </row>
    <row r="17" spans="1:15" ht="13.4" customHeight="1" x14ac:dyDescent="0.25">
      <c r="A17" s="40" t="s">
        <v>269</v>
      </c>
    </row>
    <row r="18" spans="1:15" ht="13.4" customHeight="1" x14ac:dyDescent="0.25">
      <c r="A18" s="98" t="s">
        <v>270</v>
      </c>
    </row>
    <row r="19" spans="1:15" ht="13.4" customHeight="1" x14ac:dyDescent="0.25">
      <c r="A19" s="98" t="s">
        <v>260</v>
      </c>
      <c r="C19" s="22">
        <v>-4</v>
      </c>
      <c r="E19" s="22">
        <v>-4</v>
      </c>
      <c r="G19" s="22">
        <v>-5</v>
      </c>
      <c r="I19" s="22">
        <v>-3</v>
      </c>
      <c r="K19" s="22">
        <v>0</v>
      </c>
    </row>
    <row r="20" spans="1:15" ht="13.4" customHeight="1" x14ac:dyDescent="0.25">
      <c r="A20" s="98" t="s">
        <v>261</v>
      </c>
      <c r="C20" s="22">
        <v>-5</v>
      </c>
      <c r="E20" s="22">
        <v>0</v>
      </c>
      <c r="G20" s="22">
        <v>1</v>
      </c>
      <c r="I20" s="22">
        <v>8</v>
      </c>
      <c r="K20" s="22">
        <v>8</v>
      </c>
    </row>
    <row r="21" spans="1:15" ht="13.4" customHeight="1" x14ac:dyDescent="0.25">
      <c r="A21" s="98" t="s">
        <v>263</v>
      </c>
      <c r="C21" s="22">
        <v>17</v>
      </c>
      <c r="E21" s="22">
        <v>1</v>
      </c>
      <c r="G21" s="22">
        <v>16</v>
      </c>
      <c r="I21" s="22">
        <v>11</v>
      </c>
      <c r="K21" s="22">
        <v>8</v>
      </c>
    </row>
    <row r="22" spans="1:15" ht="13.4" customHeight="1" x14ac:dyDescent="0.25">
      <c r="A22" s="98" t="s">
        <v>264</v>
      </c>
      <c r="C22" s="94">
        <v>-4</v>
      </c>
      <c r="E22" s="94">
        <v>1</v>
      </c>
      <c r="G22" s="94">
        <v>-2</v>
      </c>
      <c r="I22" s="94">
        <v>1</v>
      </c>
      <c r="K22" s="94">
        <v>-2</v>
      </c>
    </row>
    <row r="23" spans="1:15" ht="13.4" customHeight="1" x14ac:dyDescent="0.25">
      <c r="A23" s="96" t="s">
        <v>412</v>
      </c>
      <c r="C23" s="30">
        <v>4</v>
      </c>
      <c r="E23" s="30">
        <v>-2</v>
      </c>
      <c r="G23" s="30">
        <v>10</v>
      </c>
      <c r="I23" s="30">
        <v>17</v>
      </c>
      <c r="K23" s="30">
        <v>14</v>
      </c>
    </row>
    <row r="24" spans="1:15" ht="13.4" customHeight="1" x14ac:dyDescent="0.25">
      <c r="A24" s="98" t="s">
        <v>262</v>
      </c>
      <c r="C24" s="94">
        <v>-5</v>
      </c>
      <c r="E24" s="94">
        <v>-2</v>
      </c>
      <c r="G24" s="94">
        <v>-3</v>
      </c>
      <c r="I24" s="94">
        <v>-5</v>
      </c>
      <c r="K24" s="94">
        <v>3</v>
      </c>
    </row>
    <row r="25" spans="1:15" ht="13.4" customHeight="1" x14ac:dyDescent="0.25">
      <c r="A25" s="96" t="s">
        <v>271</v>
      </c>
      <c r="C25" s="30">
        <v>-1</v>
      </c>
      <c r="E25" s="30">
        <v>-4</v>
      </c>
      <c r="G25" s="30">
        <v>7</v>
      </c>
      <c r="I25" s="30">
        <v>12</v>
      </c>
      <c r="K25" s="30">
        <v>17</v>
      </c>
    </row>
    <row r="26" spans="1:15" ht="13.4" customHeight="1" x14ac:dyDescent="0.25">
      <c r="A26" s="98" t="s">
        <v>272</v>
      </c>
    </row>
    <row r="27" spans="1:15" ht="13.4" customHeight="1" x14ac:dyDescent="0.25">
      <c r="A27" s="98" t="s">
        <v>265</v>
      </c>
      <c r="C27" s="94">
        <v>-11</v>
      </c>
      <c r="E27" s="94">
        <v>31</v>
      </c>
      <c r="G27" s="94">
        <v>7</v>
      </c>
      <c r="I27" s="94">
        <v>13</v>
      </c>
      <c r="K27" s="94">
        <v>19</v>
      </c>
    </row>
    <row r="28" spans="1:15" ht="13.4" customHeight="1" x14ac:dyDescent="0.25">
      <c r="A28" s="96" t="s">
        <v>273</v>
      </c>
      <c r="C28" s="30">
        <v>-12</v>
      </c>
      <c r="E28" s="30">
        <v>27</v>
      </c>
      <c r="G28" s="30">
        <v>14</v>
      </c>
      <c r="I28" s="30">
        <v>25</v>
      </c>
      <c r="K28" s="30">
        <v>36</v>
      </c>
    </row>
    <row r="29" spans="1:15" ht="13.4" customHeight="1" x14ac:dyDescent="0.25">
      <c r="A29" s="98" t="s">
        <v>274</v>
      </c>
      <c r="C29" s="22">
        <v>-130</v>
      </c>
      <c r="E29" s="22">
        <v>96</v>
      </c>
      <c r="G29" s="22">
        <v>4</v>
      </c>
      <c r="I29" s="22">
        <v>79</v>
      </c>
      <c r="K29" s="22">
        <v>-36</v>
      </c>
    </row>
    <row r="30" spans="1:15" ht="13.4" customHeight="1" x14ac:dyDescent="0.25">
      <c r="A30" s="98" t="s">
        <v>275</v>
      </c>
      <c r="C30" s="22">
        <v>-26</v>
      </c>
      <c r="E30" s="22">
        <v>1</v>
      </c>
      <c r="G30" s="22">
        <v>-28</v>
      </c>
      <c r="I30" s="22">
        <v>2</v>
      </c>
      <c r="K30" s="22">
        <v>3</v>
      </c>
    </row>
    <row r="31" spans="1:15" ht="13.4" hidden="1" customHeight="1" x14ac:dyDescent="0.25">
      <c r="A31" s="98" t="s">
        <v>276</v>
      </c>
      <c r="C31" s="94">
        <v>0</v>
      </c>
      <c r="E31" s="94">
        <v>0</v>
      </c>
      <c r="G31" s="94">
        <v>0</v>
      </c>
      <c r="I31" s="94">
        <v>0</v>
      </c>
      <c r="K31" s="94">
        <v>0</v>
      </c>
    </row>
    <row r="32" spans="1:15" ht="13.4" customHeight="1" x14ac:dyDescent="0.25">
      <c r="A32" s="96" t="s">
        <v>277</v>
      </c>
      <c r="C32" s="31">
        <v>2266</v>
      </c>
      <c r="E32" s="31">
        <v>2434</v>
      </c>
      <c r="G32" s="31">
        <v>2310</v>
      </c>
      <c r="I32" s="31">
        <v>2320</v>
      </c>
      <c r="K32" s="31">
        <v>2214</v>
      </c>
      <c r="M32" s="93">
        <f>(C32-E32)/E32</f>
        <v>-6.9022185702547242E-2</v>
      </c>
      <c r="O32" s="133">
        <f>(C32-K32)/K32</f>
        <v>2.3486901535682024E-2</v>
      </c>
    </row>
    <row r="33" spans="1:15" ht="13.4" customHeight="1" x14ac:dyDescent="0.25"/>
    <row r="34" spans="1:15" ht="13.4" customHeight="1" x14ac:dyDescent="0.25">
      <c r="A34" s="130" t="s">
        <v>278</v>
      </c>
      <c r="C34" s="32">
        <v>305</v>
      </c>
      <c r="E34" s="32">
        <v>321</v>
      </c>
      <c r="G34" s="32">
        <v>307</v>
      </c>
      <c r="I34" s="32">
        <v>305</v>
      </c>
      <c r="K34" s="32">
        <v>292</v>
      </c>
      <c r="M34" s="100">
        <f>(C34-E34)/E34</f>
        <v>-4.9844236760124609E-2</v>
      </c>
      <c r="O34" s="101">
        <f>(C34-K34)/K34</f>
        <v>4.4520547945205477E-2</v>
      </c>
    </row>
    <row r="35" spans="1:15" ht="13.4" customHeight="1" x14ac:dyDescent="0.25">
      <c r="A35" s="199" t="s">
        <v>279</v>
      </c>
      <c r="B35" s="199"/>
      <c r="C35" s="199"/>
      <c r="D35" s="199"/>
      <c r="E35" s="199"/>
      <c r="F35" s="199"/>
      <c r="G35" s="199"/>
      <c r="H35" s="199"/>
      <c r="I35" s="199"/>
      <c r="J35" s="199"/>
      <c r="K35" s="199"/>
      <c r="L35" s="199"/>
      <c r="M35" s="199"/>
      <c r="N35" s="199"/>
      <c r="O35" s="199"/>
    </row>
    <row r="36" spans="1:15" ht="13.4" customHeight="1" x14ac:dyDescent="0.25">
      <c r="A36" s="207" t="s">
        <v>280</v>
      </c>
      <c r="B36" s="188"/>
      <c r="C36" s="188"/>
      <c r="D36" s="188"/>
      <c r="E36" s="188"/>
      <c r="F36" s="188"/>
      <c r="G36" s="188"/>
      <c r="H36" s="188"/>
      <c r="I36" s="188"/>
      <c r="J36" s="188"/>
      <c r="K36" s="188"/>
      <c r="L36" s="188"/>
      <c r="M36" s="188"/>
      <c r="N36" s="188"/>
      <c r="O36" s="188"/>
    </row>
    <row r="37" spans="1:15" ht="13.4" customHeight="1" x14ac:dyDescent="0.25">
      <c r="A37" s="207" t="s">
        <v>281</v>
      </c>
      <c r="B37" s="188"/>
      <c r="C37" s="188"/>
      <c r="D37" s="188"/>
      <c r="E37" s="188"/>
      <c r="F37" s="188"/>
      <c r="G37" s="188"/>
      <c r="H37" s="188"/>
      <c r="I37" s="188"/>
      <c r="J37" s="188"/>
      <c r="K37" s="188"/>
      <c r="L37" s="188"/>
      <c r="M37" s="188"/>
      <c r="N37" s="188"/>
      <c r="O37" s="188"/>
    </row>
  </sheetData>
  <mergeCells count="8">
    <mergeCell ref="A36:O36"/>
    <mergeCell ref="A35:O35"/>
    <mergeCell ref="A37:O37"/>
    <mergeCell ref="A1:C1"/>
    <mergeCell ref="A2:I2"/>
    <mergeCell ref="K1:O2"/>
    <mergeCell ref="M4:O4"/>
    <mergeCell ref="M3:O3"/>
  </mergeCells>
  <pageMargins left="0.75" right="0.75" top="1" bottom="1" header="0.5" footer="0.5"/>
  <pageSetup scale="86" orientation="landscape" r:id="rId1"/>
  <headerFooter>
    <oddFooter>&amp;R14</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K19"/>
  <sheetViews>
    <sheetView showRuler="0" zoomScaleNormal="100" workbookViewId="0"/>
  </sheetViews>
  <sheetFormatPr defaultColWidth="13.1796875" defaultRowHeight="12.5" x14ac:dyDescent="0.25"/>
  <cols>
    <col min="1" max="1" width="94.453125" customWidth="1"/>
    <col min="2" max="2" width="0.54296875" customWidth="1"/>
    <col min="3" max="3" width="9.7265625" customWidth="1"/>
    <col min="4" max="4" width="0.54296875" customWidth="1"/>
    <col min="5" max="5" width="9.7265625" customWidth="1"/>
    <col min="6" max="6" width="0.54296875" customWidth="1"/>
    <col min="7" max="7" width="9.7265625" customWidth="1"/>
    <col min="8" max="8" width="0.54296875" customWidth="1"/>
    <col min="9" max="9" width="9.7265625" customWidth="1"/>
    <col min="10" max="10" width="0.54296875" customWidth="1"/>
    <col min="11" max="11" width="9.7265625" customWidth="1"/>
  </cols>
  <sheetData>
    <row r="1" spans="1:11" ht="13.4" customHeight="1" x14ac:dyDescent="0.25">
      <c r="A1" s="9" t="s">
        <v>24</v>
      </c>
      <c r="G1" s="181"/>
      <c r="H1" s="182"/>
      <c r="I1" s="182"/>
      <c r="J1" s="182"/>
      <c r="K1" s="182"/>
    </row>
    <row r="2" spans="1:11" ht="35.9" customHeight="1" x14ac:dyDescent="0.25">
      <c r="A2" s="10" t="s">
        <v>282</v>
      </c>
      <c r="G2" s="182"/>
      <c r="H2" s="182"/>
      <c r="I2" s="182"/>
      <c r="J2" s="182"/>
      <c r="K2" s="182"/>
    </row>
    <row r="3" spans="1:11" ht="13.4" customHeight="1" x14ac:dyDescent="0.3">
      <c r="A3" s="11"/>
      <c r="B3" s="8"/>
      <c r="C3" s="8"/>
      <c r="D3" s="8"/>
      <c r="E3" s="8"/>
      <c r="F3" s="8"/>
      <c r="G3" s="8"/>
      <c r="H3" s="8"/>
      <c r="I3" s="8"/>
      <c r="J3" s="8"/>
      <c r="K3" s="8"/>
    </row>
    <row r="4" spans="1:11" ht="13.4" customHeight="1" x14ac:dyDescent="0.25">
      <c r="A4" s="86" t="s">
        <v>109</v>
      </c>
      <c r="C4" s="87" t="s">
        <v>29</v>
      </c>
      <c r="E4" s="87" t="s">
        <v>30</v>
      </c>
      <c r="G4" s="87" t="s">
        <v>31</v>
      </c>
      <c r="I4" s="87" t="s">
        <v>32</v>
      </c>
      <c r="K4" s="87" t="s">
        <v>33</v>
      </c>
    </row>
    <row r="5" spans="1:11" ht="13.4" customHeight="1" x14ac:dyDescent="0.25">
      <c r="A5" s="132" t="s">
        <v>207</v>
      </c>
      <c r="C5" s="102"/>
      <c r="E5" s="102"/>
      <c r="G5" s="102"/>
      <c r="I5" s="102"/>
      <c r="K5" s="102"/>
    </row>
    <row r="6" spans="1:11" ht="13.4" customHeight="1" x14ac:dyDescent="0.25">
      <c r="A6" s="40" t="s">
        <v>37</v>
      </c>
      <c r="C6" s="17">
        <v>8</v>
      </c>
      <c r="E6" s="17">
        <v>2</v>
      </c>
      <c r="G6" s="17">
        <v>12</v>
      </c>
      <c r="I6" s="17">
        <v>13</v>
      </c>
      <c r="K6" s="17">
        <v>9</v>
      </c>
    </row>
    <row r="7" spans="1:11" ht="13.4" customHeight="1" x14ac:dyDescent="0.25">
      <c r="A7" s="40" t="s">
        <v>85</v>
      </c>
      <c r="C7" s="94">
        <v>12</v>
      </c>
      <c r="E7" s="94">
        <v>19</v>
      </c>
      <c r="G7" s="94">
        <v>23</v>
      </c>
      <c r="I7" s="94">
        <v>9</v>
      </c>
      <c r="K7" s="94">
        <v>-36</v>
      </c>
    </row>
    <row r="8" spans="1:11" ht="13.4" customHeight="1" x14ac:dyDescent="0.25">
      <c r="A8" s="143" t="s">
        <v>86</v>
      </c>
      <c r="C8" s="30">
        <v>20</v>
      </c>
      <c r="E8" s="30">
        <v>21</v>
      </c>
      <c r="G8" s="30">
        <v>35</v>
      </c>
      <c r="I8" s="30">
        <v>22</v>
      </c>
      <c r="K8" s="30">
        <v>-27</v>
      </c>
    </row>
    <row r="9" spans="1:11" ht="13.4" customHeight="1" x14ac:dyDescent="0.25">
      <c r="A9" s="40" t="s">
        <v>283</v>
      </c>
      <c r="C9" s="94">
        <v>-32</v>
      </c>
      <c r="E9" s="94">
        <v>-38</v>
      </c>
      <c r="G9" s="94">
        <v>-38</v>
      </c>
      <c r="I9" s="94">
        <v>-45</v>
      </c>
      <c r="K9" s="94">
        <v>-38</v>
      </c>
    </row>
    <row r="10" spans="1:11" ht="13.4" customHeight="1" x14ac:dyDescent="0.25">
      <c r="A10" s="127" t="s">
        <v>41</v>
      </c>
      <c r="C10" s="30">
        <v>-12</v>
      </c>
      <c r="E10" s="30">
        <v>-17</v>
      </c>
      <c r="G10" s="30">
        <v>-3</v>
      </c>
      <c r="I10" s="30">
        <v>-23</v>
      </c>
      <c r="K10" s="30">
        <v>-65</v>
      </c>
    </row>
    <row r="11" spans="1:11" ht="13.4" customHeight="1" x14ac:dyDescent="0.25">
      <c r="A11" s="40" t="s">
        <v>42</v>
      </c>
      <c r="C11" s="22">
        <v>17</v>
      </c>
      <c r="E11" s="22">
        <v>-1</v>
      </c>
      <c r="G11" s="22">
        <v>-3</v>
      </c>
      <c r="I11" s="22">
        <v>-5</v>
      </c>
      <c r="K11" s="22">
        <v>-8</v>
      </c>
    </row>
    <row r="12" spans="1:11" ht="13.4" customHeight="1" x14ac:dyDescent="0.25">
      <c r="A12" s="40" t="s">
        <v>43</v>
      </c>
      <c r="C12" s="94">
        <v>33</v>
      </c>
      <c r="E12" s="94">
        <v>55</v>
      </c>
      <c r="G12" s="94">
        <v>16</v>
      </c>
      <c r="I12" s="94">
        <v>49</v>
      </c>
      <c r="K12" s="94">
        <v>41</v>
      </c>
    </row>
    <row r="13" spans="1:11" ht="13.4" customHeight="1" x14ac:dyDescent="0.25">
      <c r="A13" s="127" t="s">
        <v>284</v>
      </c>
      <c r="C13" s="31">
        <v>-62</v>
      </c>
      <c r="E13" s="31">
        <v>-71</v>
      </c>
      <c r="G13" s="31">
        <v>-16</v>
      </c>
      <c r="I13" s="31">
        <v>-67</v>
      </c>
      <c r="K13" s="31">
        <v>-98</v>
      </c>
    </row>
    <row r="14" spans="1:11" ht="13.4" customHeight="1" x14ac:dyDescent="0.25"/>
    <row r="15" spans="1:11" ht="13.4" customHeight="1" x14ac:dyDescent="0.25"/>
    <row r="16" spans="1:11" ht="13.4" customHeight="1" x14ac:dyDescent="0.25">
      <c r="A16" s="139" t="s">
        <v>219</v>
      </c>
    </row>
    <row r="17" spans="1:11" ht="13.4" customHeight="1" x14ac:dyDescent="0.25">
      <c r="A17" s="40" t="s">
        <v>285</v>
      </c>
      <c r="C17" s="17">
        <v>1319</v>
      </c>
      <c r="E17" s="17">
        <v>1337</v>
      </c>
      <c r="G17" s="17">
        <v>1528</v>
      </c>
      <c r="I17" s="17">
        <v>1804</v>
      </c>
      <c r="K17" s="17">
        <v>1711</v>
      </c>
    </row>
    <row r="18" spans="1:11" ht="13.4" customHeight="1" x14ac:dyDescent="0.25">
      <c r="A18" s="136" t="s">
        <v>286</v>
      </c>
      <c r="C18" s="137">
        <v>42501</v>
      </c>
      <c r="E18" s="137">
        <v>45005</v>
      </c>
      <c r="G18" s="137">
        <v>46006</v>
      </c>
      <c r="I18" s="137">
        <v>46510</v>
      </c>
      <c r="K18" s="137">
        <v>51422</v>
      </c>
    </row>
    <row r="19" spans="1:11" ht="13" x14ac:dyDescent="0.3">
      <c r="A19" s="8"/>
      <c r="B19" s="8"/>
      <c r="C19" s="8"/>
      <c r="D19" s="8"/>
      <c r="E19" s="8"/>
      <c r="F19" s="8"/>
      <c r="G19" s="8"/>
      <c r="H19" s="8"/>
      <c r="I19" s="8"/>
      <c r="J19" s="8"/>
      <c r="K19" s="8"/>
    </row>
  </sheetData>
  <mergeCells count="1">
    <mergeCell ref="G1:K2"/>
  </mergeCells>
  <pageMargins left="0.75" right="0.75" top="1" bottom="1" header="0.5" footer="0.5"/>
  <pageSetup scale="84" orientation="landscape" r:id="rId1"/>
  <headerFooter>
    <oddFooter>&amp;R15</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Q29"/>
  <sheetViews>
    <sheetView showRuler="0" zoomScaleNormal="100" workbookViewId="0">
      <selection sqref="A1:E1"/>
    </sheetView>
  </sheetViews>
  <sheetFormatPr defaultColWidth="13.1796875" defaultRowHeight="12.5" x14ac:dyDescent="0.25"/>
  <cols>
    <col min="1" max="1" width="25.54296875" customWidth="1"/>
    <col min="2" max="2" width="9.26953125" customWidth="1"/>
    <col min="3" max="3" width="3.26953125" customWidth="1"/>
    <col min="4" max="6" width="9.26953125" customWidth="1"/>
    <col min="7" max="7" width="4.7265625" customWidth="1"/>
    <col min="8" max="9" width="9.26953125" customWidth="1"/>
    <col min="10" max="10" width="4.7265625" customWidth="1"/>
    <col min="11" max="11" width="9.26953125" customWidth="1"/>
    <col min="12" max="12" width="1.1796875" customWidth="1"/>
    <col min="13" max="15" width="6.7265625" customWidth="1"/>
    <col min="16" max="16" width="6.81640625" customWidth="1"/>
    <col min="17" max="17" width="6.7265625" customWidth="1"/>
  </cols>
  <sheetData>
    <row r="1" spans="1:17" ht="13.4" customHeight="1" x14ac:dyDescent="0.25">
      <c r="A1" s="214" t="s">
        <v>24</v>
      </c>
      <c r="B1" s="182"/>
      <c r="C1" s="182"/>
      <c r="D1" s="182"/>
      <c r="E1" s="182"/>
      <c r="M1" s="181"/>
      <c r="N1" s="182"/>
      <c r="O1" s="182"/>
      <c r="P1" s="182"/>
      <c r="Q1" s="182"/>
    </row>
    <row r="2" spans="1:17" ht="35.9" customHeight="1" x14ac:dyDescent="0.25">
      <c r="A2" s="208" t="s">
        <v>287</v>
      </c>
      <c r="B2" s="182"/>
      <c r="M2" s="182"/>
      <c r="N2" s="182"/>
      <c r="O2" s="182"/>
      <c r="P2" s="182"/>
      <c r="Q2" s="182"/>
    </row>
    <row r="3" spans="1:17" ht="13.4" customHeight="1" x14ac:dyDescent="0.25">
      <c r="A3" s="11"/>
      <c r="B3" s="102"/>
      <c r="C3" s="102"/>
      <c r="D3" s="102"/>
      <c r="E3" s="102"/>
      <c r="F3" s="102"/>
      <c r="G3" s="102"/>
      <c r="H3" s="102"/>
      <c r="I3" s="102"/>
      <c r="J3" s="102"/>
      <c r="K3" s="102"/>
      <c r="L3" s="102"/>
      <c r="M3" s="102"/>
      <c r="N3" s="102"/>
      <c r="O3" s="102"/>
      <c r="P3" s="102"/>
      <c r="Q3" s="102"/>
    </row>
    <row r="4" spans="1:17" ht="13.4" customHeight="1" x14ac:dyDescent="0.25">
      <c r="A4" s="216" t="s">
        <v>155</v>
      </c>
      <c r="B4" s="215" t="s">
        <v>288</v>
      </c>
      <c r="C4" s="182"/>
      <c r="D4" s="211" t="s">
        <v>289</v>
      </c>
      <c r="E4" s="212" t="s">
        <v>290</v>
      </c>
      <c r="F4" s="182"/>
      <c r="H4" s="211" t="s">
        <v>291</v>
      </c>
      <c r="I4" s="211" t="s">
        <v>292</v>
      </c>
      <c r="M4" s="197" t="s">
        <v>293</v>
      </c>
      <c r="N4" s="182"/>
      <c r="O4" s="182"/>
      <c r="P4" s="182"/>
      <c r="Q4" s="182"/>
    </row>
    <row r="5" spans="1:17" ht="15" customHeight="1" x14ac:dyDescent="0.25">
      <c r="A5" s="205"/>
      <c r="B5" s="182"/>
      <c r="C5" s="202"/>
      <c r="D5" s="202"/>
      <c r="E5" s="210" t="s">
        <v>294</v>
      </c>
      <c r="F5" s="210" t="s">
        <v>295</v>
      </c>
      <c r="G5" s="149"/>
      <c r="H5" s="202"/>
      <c r="I5" s="202"/>
      <c r="K5" s="213" t="s">
        <v>296</v>
      </c>
      <c r="M5" s="198" t="s">
        <v>297</v>
      </c>
      <c r="N5" s="198" t="s">
        <v>298</v>
      </c>
      <c r="O5" s="198" t="s">
        <v>299</v>
      </c>
      <c r="P5" s="198" t="s">
        <v>300</v>
      </c>
      <c r="Q5" s="198" t="s">
        <v>301</v>
      </c>
    </row>
    <row r="6" spans="1:17" ht="13.4" customHeight="1" x14ac:dyDescent="0.25">
      <c r="A6" s="205"/>
      <c r="B6" s="103" t="s">
        <v>302</v>
      </c>
      <c r="C6" s="202"/>
      <c r="D6" s="202"/>
      <c r="E6" s="182"/>
      <c r="F6" s="182"/>
      <c r="H6" s="202"/>
      <c r="I6" s="202"/>
      <c r="K6" s="182"/>
      <c r="M6" s="182"/>
      <c r="N6" s="182"/>
      <c r="O6" s="182"/>
      <c r="P6" s="182"/>
      <c r="Q6" s="182"/>
    </row>
    <row r="7" spans="1:17" ht="13.4" customHeight="1" x14ac:dyDescent="0.25">
      <c r="A7" s="144" t="s">
        <v>303</v>
      </c>
      <c r="B7" s="54">
        <v>50735</v>
      </c>
      <c r="C7" s="45"/>
      <c r="D7" s="54">
        <v>-2198</v>
      </c>
      <c r="E7" s="54">
        <v>47743</v>
      </c>
      <c r="F7" s="54">
        <v>45780</v>
      </c>
      <c r="G7" s="45"/>
      <c r="H7" s="145">
        <v>0.96</v>
      </c>
      <c r="I7" s="54">
        <v>-1963</v>
      </c>
      <c r="J7" s="45"/>
      <c r="K7" s="145">
        <v>0.12</v>
      </c>
      <c r="L7" s="45"/>
      <c r="M7" s="145">
        <v>1</v>
      </c>
      <c r="N7" s="145">
        <v>0</v>
      </c>
      <c r="O7" s="145">
        <v>0</v>
      </c>
      <c r="P7" s="145">
        <v>0</v>
      </c>
      <c r="Q7" s="145">
        <v>0</v>
      </c>
    </row>
    <row r="8" spans="1:17" ht="13.4" customHeight="1" x14ac:dyDescent="0.25">
      <c r="A8" s="16" t="s">
        <v>304</v>
      </c>
      <c r="B8" s="20">
        <v>40582</v>
      </c>
      <c r="D8" s="20">
        <v>-888</v>
      </c>
      <c r="E8" s="20">
        <v>40818</v>
      </c>
      <c r="F8" s="20">
        <v>39929</v>
      </c>
      <c r="H8" s="23">
        <v>0.98</v>
      </c>
      <c r="I8" s="20">
        <v>-889</v>
      </c>
      <c r="K8" s="23">
        <v>0.53</v>
      </c>
      <c r="M8" s="23">
        <v>1</v>
      </c>
      <c r="N8" s="23">
        <v>0</v>
      </c>
      <c r="O8" s="23">
        <v>0</v>
      </c>
      <c r="P8" s="23">
        <v>0</v>
      </c>
      <c r="Q8" s="23">
        <v>0</v>
      </c>
    </row>
    <row r="9" spans="1:17" ht="23.25" customHeight="1" x14ac:dyDescent="0.25">
      <c r="A9" s="178" t="s">
        <v>413</v>
      </c>
      <c r="B9" s="22">
        <v>14312</v>
      </c>
      <c r="D9" s="22">
        <v>-219</v>
      </c>
      <c r="E9" s="22">
        <v>13327</v>
      </c>
      <c r="F9" s="22">
        <v>13131</v>
      </c>
      <c r="H9" s="93">
        <v>0.99</v>
      </c>
      <c r="I9" s="22">
        <v>-196</v>
      </c>
      <c r="K9" s="93">
        <v>0.13</v>
      </c>
      <c r="M9" s="93">
        <v>0.82000000000000006</v>
      </c>
      <c r="N9" s="93">
        <v>0.03</v>
      </c>
      <c r="O9" s="93">
        <v>0.14000000000000001</v>
      </c>
      <c r="P9" s="93">
        <v>0.01</v>
      </c>
      <c r="Q9" s="93">
        <v>0</v>
      </c>
    </row>
    <row r="10" spans="1:17" ht="13.4" customHeight="1" x14ac:dyDescent="0.25">
      <c r="A10" s="16" t="s">
        <v>305</v>
      </c>
      <c r="B10" s="20">
        <v>12291</v>
      </c>
      <c r="D10" s="20">
        <v>-466</v>
      </c>
      <c r="E10" s="20">
        <v>12768</v>
      </c>
      <c r="F10" s="20">
        <v>12423</v>
      </c>
      <c r="H10" s="23">
        <v>0.97</v>
      </c>
      <c r="I10" s="20">
        <v>-345</v>
      </c>
      <c r="K10" s="23">
        <v>0.34</v>
      </c>
      <c r="M10" s="23">
        <v>1</v>
      </c>
      <c r="N10" s="23">
        <v>0</v>
      </c>
      <c r="O10" s="23">
        <v>0</v>
      </c>
      <c r="P10" s="23">
        <v>0</v>
      </c>
      <c r="Q10" s="23">
        <v>0</v>
      </c>
    </row>
    <row r="11" spans="1:17" ht="13.4" customHeight="1" x14ac:dyDescent="0.25">
      <c r="A11" s="16" t="s">
        <v>306</v>
      </c>
      <c r="B11" s="20">
        <v>7646</v>
      </c>
      <c r="D11" s="20">
        <v>-116</v>
      </c>
      <c r="E11" s="20">
        <v>7925</v>
      </c>
      <c r="F11" s="20">
        <v>7802</v>
      </c>
      <c r="H11" s="23">
        <v>0.98</v>
      </c>
      <c r="I11" s="20">
        <v>-123</v>
      </c>
      <c r="K11" s="23">
        <v>0.57000000000000006</v>
      </c>
      <c r="M11" s="23">
        <v>1</v>
      </c>
      <c r="N11" s="23">
        <v>0</v>
      </c>
      <c r="O11" s="23">
        <v>0</v>
      </c>
      <c r="P11" s="23">
        <v>0</v>
      </c>
      <c r="Q11" s="23">
        <v>0</v>
      </c>
    </row>
    <row r="12" spans="1:17" ht="13.4" customHeight="1" x14ac:dyDescent="0.25">
      <c r="A12" s="16" t="s">
        <v>307</v>
      </c>
      <c r="B12" s="20">
        <v>5420</v>
      </c>
      <c r="D12" s="20">
        <v>-232</v>
      </c>
      <c r="E12" s="20">
        <v>6571</v>
      </c>
      <c r="F12" s="20">
        <v>6297</v>
      </c>
      <c r="H12" s="23">
        <v>0.96</v>
      </c>
      <c r="I12" s="20">
        <v>-274</v>
      </c>
      <c r="K12" s="23">
        <v>0.35000000000000003</v>
      </c>
      <c r="M12" s="23">
        <v>1</v>
      </c>
      <c r="N12" s="23">
        <v>0</v>
      </c>
      <c r="O12" s="23">
        <v>0</v>
      </c>
      <c r="P12" s="23">
        <v>0</v>
      </c>
      <c r="Q12" s="23">
        <v>0</v>
      </c>
    </row>
    <row r="13" spans="1:17" ht="13.4" customHeight="1" x14ac:dyDescent="0.25">
      <c r="A13" s="16" t="s">
        <v>308</v>
      </c>
      <c r="B13" s="20">
        <v>6238</v>
      </c>
      <c r="D13" s="20">
        <v>-115</v>
      </c>
      <c r="E13" s="20">
        <v>6365</v>
      </c>
      <c r="F13" s="20">
        <v>6252</v>
      </c>
      <c r="H13" s="23">
        <v>0.98</v>
      </c>
      <c r="I13" s="20">
        <v>-113</v>
      </c>
      <c r="K13" s="23">
        <v>0.42</v>
      </c>
      <c r="M13" s="23">
        <v>1</v>
      </c>
      <c r="N13" s="23">
        <v>0</v>
      </c>
      <c r="O13" s="23">
        <v>0</v>
      </c>
      <c r="P13" s="23">
        <v>0</v>
      </c>
      <c r="Q13" s="23">
        <v>0</v>
      </c>
    </row>
    <row r="14" spans="1:17" ht="13.4" customHeight="1" x14ac:dyDescent="0.25">
      <c r="A14" s="16" t="s">
        <v>309</v>
      </c>
      <c r="B14" s="20">
        <v>5421</v>
      </c>
      <c r="D14" s="20">
        <v>-37</v>
      </c>
      <c r="E14" s="20">
        <v>5855</v>
      </c>
      <c r="F14" s="20">
        <v>5815</v>
      </c>
      <c r="H14" s="23">
        <v>0.99</v>
      </c>
      <c r="I14" s="20">
        <v>-40</v>
      </c>
      <c r="K14" s="23">
        <v>1</v>
      </c>
      <c r="M14" s="23">
        <v>0.99</v>
      </c>
      <c r="N14" s="23">
        <v>0</v>
      </c>
      <c r="O14" s="23">
        <v>0</v>
      </c>
      <c r="P14" s="23">
        <v>0.01</v>
      </c>
      <c r="Q14" s="23">
        <v>0</v>
      </c>
    </row>
    <row r="15" spans="1:17" ht="13.4" customHeight="1" x14ac:dyDescent="0.25">
      <c r="A15" s="40" t="s">
        <v>310</v>
      </c>
      <c r="B15" s="22">
        <v>3114</v>
      </c>
      <c r="D15" s="22">
        <v>-155</v>
      </c>
      <c r="E15" s="22">
        <v>3228</v>
      </c>
      <c r="F15" s="22">
        <v>3104</v>
      </c>
      <c r="H15" s="93">
        <v>0.96</v>
      </c>
      <c r="I15" s="22">
        <v>-124</v>
      </c>
      <c r="K15" s="93">
        <v>0.36</v>
      </c>
      <c r="M15" s="93">
        <v>1</v>
      </c>
      <c r="N15" s="93">
        <v>0</v>
      </c>
      <c r="O15" s="93">
        <v>0</v>
      </c>
      <c r="P15" s="93">
        <v>0</v>
      </c>
      <c r="Q15" s="93">
        <v>0</v>
      </c>
    </row>
    <row r="16" spans="1:17" ht="13.4" customHeight="1" x14ac:dyDescent="0.25">
      <c r="A16" s="40" t="s">
        <v>311</v>
      </c>
      <c r="B16" s="22">
        <v>2686</v>
      </c>
      <c r="D16" s="22">
        <v>-53</v>
      </c>
      <c r="E16" s="22">
        <v>2832</v>
      </c>
      <c r="F16" s="22">
        <v>2771</v>
      </c>
      <c r="H16" s="93">
        <v>0.98</v>
      </c>
      <c r="I16" s="22">
        <v>-61</v>
      </c>
      <c r="K16" s="93">
        <v>0.2</v>
      </c>
      <c r="M16" s="93">
        <v>0.92</v>
      </c>
      <c r="N16" s="93">
        <v>0.08</v>
      </c>
      <c r="O16" s="93">
        <v>0</v>
      </c>
      <c r="P16" s="93">
        <v>0</v>
      </c>
      <c r="Q16" s="93">
        <v>0</v>
      </c>
    </row>
    <row r="17" spans="1:17" ht="13.4" customHeight="1" x14ac:dyDescent="0.25">
      <c r="A17" s="16" t="s">
        <v>312</v>
      </c>
      <c r="B17" s="20">
        <v>2793</v>
      </c>
      <c r="D17" s="20">
        <v>-128</v>
      </c>
      <c r="E17" s="20">
        <v>2557</v>
      </c>
      <c r="F17" s="20">
        <v>2538</v>
      </c>
      <c r="H17" s="23">
        <v>0.99</v>
      </c>
      <c r="I17" s="20">
        <v>-19</v>
      </c>
      <c r="K17" s="23">
        <v>0.47000000000000003</v>
      </c>
      <c r="M17" s="23">
        <v>0.84</v>
      </c>
      <c r="N17" s="23">
        <v>0.03</v>
      </c>
      <c r="O17" s="23">
        <v>0</v>
      </c>
      <c r="P17" s="23">
        <v>0.08</v>
      </c>
      <c r="Q17" s="23">
        <v>0.05</v>
      </c>
    </row>
    <row r="18" spans="1:17" ht="13.4" customHeight="1" x14ac:dyDescent="0.25">
      <c r="A18" s="40" t="s">
        <v>313</v>
      </c>
      <c r="B18" s="22">
        <v>2529</v>
      </c>
      <c r="D18" s="22">
        <v>-128</v>
      </c>
      <c r="E18" s="22">
        <v>2317</v>
      </c>
      <c r="F18" s="22">
        <v>2161</v>
      </c>
      <c r="H18" s="93">
        <v>0.93</v>
      </c>
      <c r="I18" s="22">
        <v>-156</v>
      </c>
      <c r="K18" s="93">
        <v>0.05</v>
      </c>
      <c r="M18" s="93">
        <v>0.9</v>
      </c>
      <c r="N18" s="93">
        <v>0.09</v>
      </c>
      <c r="O18" s="93">
        <v>0</v>
      </c>
      <c r="P18" s="93">
        <v>0</v>
      </c>
      <c r="Q18" s="93">
        <v>0.01</v>
      </c>
    </row>
    <row r="19" spans="1:17" ht="13.4" customHeight="1" x14ac:dyDescent="0.25">
      <c r="A19" s="40" t="s">
        <v>314</v>
      </c>
      <c r="B19" s="22">
        <v>2190</v>
      </c>
      <c r="D19" s="22">
        <v>-58</v>
      </c>
      <c r="E19" s="22">
        <v>1953</v>
      </c>
      <c r="F19" s="22">
        <v>1880</v>
      </c>
      <c r="H19" s="93">
        <v>0.96</v>
      </c>
      <c r="I19" s="22">
        <v>-73</v>
      </c>
      <c r="K19" s="93">
        <v>0.14000000000000001</v>
      </c>
      <c r="M19" s="93">
        <v>1</v>
      </c>
      <c r="N19" s="93">
        <v>0</v>
      </c>
      <c r="O19" s="93">
        <v>0</v>
      </c>
      <c r="P19" s="93">
        <v>0</v>
      </c>
      <c r="Q19" s="93">
        <v>0</v>
      </c>
    </row>
    <row r="20" spans="1:17" ht="13.4" customHeight="1" x14ac:dyDescent="0.25">
      <c r="A20" s="16" t="s">
        <v>315</v>
      </c>
      <c r="B20" s="20">
        <v>2066</v>
      </c>
      <c r="D20" s="20">
        <v>-39</v>
      </c>
      <c r="E20" s="20">
        <v>1555</v>
      </c>
      <c r="F20" s="20">
        <v>1483</v>
      </c>
      <c r="H20" s="23">
        <v>0.95000000000000007</v>
      </c>
      <c r="I20" s="20">
        <v>-72</v>
      </c>
      <c r="K20" s="23">
        <v>0.36</v>
      </c>
      <c r="M20" s="23">
        <v>0.16</v>
      </c>
      <c r="N20" s="23">
        <v>0.69000000000000006</v>
      </c>
      <c r="O20" s="23">
        <v>0.15</v>
      </c>
      <c r="P20" s="23">
        <v>0</v>
      </c>
      <c r="Q20" s="23">
        <v>0</v>
      </c>
    </row>
    <row r="21" spans="1:17" ht="13.4" customHeight="1" x14ac:dyDescent="0.25">
      <c r="A21" s="136" t="s">
        <v>18</v>
      </c>
      <c r="B21" s="94">
        <v>1</v>
      </c>
      <c r="D21" s="94">
        <v>0</v>
      </c>
      <c r="E21" s="94">
        <v>1</v>
      </c>
      <c r="F21" s="94">
        <v>1</v>
      </c>
      <c r="H21" s="100">
        <v>1</v>
      </c>
      <c r="I21" s="94">
        <v>0</v>
      </c>
      <c r="K21" s="100">
        <v>0</v>
      </c>
      <c r="M21" s="100">
        <v>0</v>
      </c>
      <c r="N21" s="100">
        <v>0</v>
      </c>
      <c r="O21" s="100">
        <v>0</v>
      </c>
      <c r="P21" s="100">
        <v>0</v>
      </c>
      <c r="Q21" s="100">
        <v>1</v>
      </c>
    </row>
    <row r="22" spans="1:17" ht="13.4" customHeight="1" x14ac:dyDescent="0.25">
      <c r="A22" s="146" t="s">
        <v>316</v>
      </c>
      <c r="B22" s="63">
        <v>158024</v>
      </c>
      <c r="C22" s="147" t="s">
        <v>317</v>
      </c>
      <c r="D22" s="63">
        <v>-4832</v>
      </c>
      <c r="E22" s="63">
        <v>155815</v>
      </c>
      <c r="F22" s="63">
        <v>151367</v>
      </c>
      <c r="G22" s="147" t="s">
        <v>318</v>
      </c>
      <c r="H22" s="148">
        <v>0.97</v>
      </c>
      <c r="I22" s="63">
        <v>-4448</v>
      </c>
      <c r="J22" s="124" t="s">
        <v>319</v>
      </c>
      <c r="K22" s="148">
        <v>0.34</v>
      </c>
      <c r="L22" s="150"/>
      <c r="M22" s="148">
        <v>0.97</v>
      </c>
      <c r="N22" s="148">
        <v>0.01</v>
      </c>
      <c r="O22" s="148">
        <v>0.01</v>
      </c>
      <c r="P22" s="148">
        <v>0.01</v>
      </c>
      <c r="Q22" s="148">
        <v>0</v>
      </c>
    </row>
    <row r="23" spans="1:17" ht="13.4" customHeight="1" x14ac:dyDescent="0.25">
      <c r="A23" s="199" t="s">
        <v>320</v>
      </c>
      <c r="B23" s="199"/>
      <c r="C23" s="199"/>
      <c r="D23" s="199"/>
      <c r="E23" s="199"/>
      <c r="F23" s="199"/>
      <c r="G23" s="199"/>
      <c r="H23" s="199"/>
      <c r="I23" s="199"/>
      <c r="J23" s="199"/>
      <c r="K23" s="199"/>
      <c r="L23" s="199"/>
      <c r="M23" s="199"/>
      <c r="N23" s="199"/>
      <c r="O23" s="199"/>
      <c r="P23" s="199"/>
      <c r="Q23" s="199"/>
    </row>
    <row r="24" spans="1:17" ht="13.4" customHeight="1" x14ac:dyDescent="0.25">
      <c r="A24" s="207" t="s">
        <v>321</v>
      </c>
      <c r="B24" s="188"/>
      <c r="C24" s="188"/>
      <c r="D24" s="188"/>
      <c r="E24" s="188"/>
      <c r="F24" s="188"/>
      <c r="G24" s="188"/>
      <c r="H24" s="188"/>
      <c r="I24" s="188"/>
      <c r="J24" s="188"/>
      <c r="K24" s="188"/>
      <c r="L24" s="188"/>
      <c r="M24" s="188"/>
      <c r="N24" s="188"/>
      <c r="O24" s="188"/>
      <c r="P24" s="188"/>
      <c r="Q24" s="188"/>
    </row>
    <row r="25" spans="1:17" ht="13.4" customHeight="1" x14ac:dyDescent="0.25">
      <c r="A25" s="207" t="s">
        <v>322</v>
      </c>
      <c r="B25" s="188"/>
      <c r="C25" s="188"/>
      <c r="D25" s="188"/>
      <c r="E25" s="188"/>
      <c r="F25" s="188"/>
      <c r="G25" s="188"/>
      <c r="H25" s="188"/>
      <c r="I25" s="188"/>
      <c r="J25" s="188"/>
      <c r="K25" s="188"/>
      <c r="L25" s="188"/>
      <c r="M25" s="188"/>
      <c r="N25" s="188"/>
      <c r="O25" s="188"/>
      <c r="P25" s="188"/>
      <c r="Q25" s="188"/>
    </row>
    <row r="26" spans="1:17" ht="22.5" customHeight="1" x14ac:dyDescent="0.25">
      <c r="A26" s="207" t="s">
        <v>323</v>
      </c>
      <c r="B26" s="188"/>
      <c r="C26" s="188"/>
      <c r="D26" s="188"/>
      <c r="E26" s="188"/>
      <c r="F26" s="188"/>
      <c r="G26" s="188"/>
      <c r="H26" s="188"/>
      <c r="I26" s="188"/>
      <c r="J26" s="188"/>
      <c r="K26" s="188"/>
      <c r="L26" s="188"/>
      <c r="M26" s="188"/>
      <c r="N26" s="188"/>
      <c r="O26" s="188"/>
      <c r="P26" s="188"/>
      <c r="Q26" s="188"/>
    </row>
    <row r="27" spans="1:17" ht="22.5" customHeight="1" x14ac:dyDescent="0.25">
      <c r="A27" s="207" t="s">
        <v>324</v>
      </c>
      <c r="B27" s="188"/>
      <c r="C27" s="188"/>
      <c r="D27" s="188"/>
      <c r="E27" s="188"/>
      <c r="F27" s="188"/>
      <c r="G27" s="188"/>
      <c r="H27" s="188"/>
      <c r="I27" s="188"/>
      <c r="J27" s="188"/>
      <c r="K27" s="188"/>
      <c r="L27" s="188"/>
      <c r="M27" s="188"/>
      <c r="N27" s="188"/>
      <c r="O27" s="188"/>
      <c r="P27" s="188"/>
      <c r="Q27" s="188"/>
    </row>
    <row r="28" spans="1:17" ht="13.4" customHeight="1" x14ac:dyDescent="0.25">
      <c r="A28" s="207" t="s">
        <v>325</v>
      </c>
      <c r="B28" s="188"/>
      <c r="C28" s="188"/>
      <c r="D28" s="188"/>
      <c r="E28" s="188"/>
      <c r="F28" s="188"/>
      <c r="G28" s="188"/>
      <c r="H28" s="188"/>
      <c r="I28" s="188"/>
      <c r="J28" s="188"/>
      <c r="K28" s="188"/>
      <c r="L28" s="188"/>
      <c r="M28" s="188"/>
      <c r="N28" s="188"/>
      <c r="O28" s="188"/>
      <c r="P28" s="188"/>
      <c r="Q28" s="188"/>
    </row>
    <row r="29" spans="1:17" ht="13.4" customHeight="1" x14ac:dyDescent="0.25">
      <c r="A29" s="207" t="s">
        <v>326</v>
      </c>
      <c r="B29" s="188"/>
      <c r="C29" s="188"/>
      <c r="D29" s="188"/>
      <c r="E29" s="188"/>
      <c r="F29" s="188"/>
      <c r="G29" s="188"/>
      <c r="H29" s="188"/>
      <c r="I29" s="188"/>
      <c r="J29" s="188"/>
      <c r="K29" s="188"/>
      <c r="L29" s="188"/>
      <c r="M29" s="188"/>
      <c r="N29" s="188"/>
      <c r="O29" s="188"/>
      <c r="P29" s="188"/>
      <c r="Q29" s="188"/>
    </row>
  </sheetData>
  <mergeCells count="26">
    <mergeCell ref="A2:B2"/>
    <mergeCell ref="A1:E1"/>
    <mergeCell ref="B4:B5"/>
    <mergeCell ref="A4:A6"/>
    <mergeCell ref="C4:C6"/>
    <mergeCell ref="D4:D6"/>
    <mergeCell ref="E5:E6"/>
    <mergeCell ref="M1:Q2"/>
    <mergeCell ref="M4:Q4"/>
    <mergeCell ref="M5:M6"/>
    <mergeCell ref="N5:N6"/>
    <mergeCell ref="O5:O6"/>
    <mergeCell ref="P5:P6"/>
    <mergeCell ref="A29:Q29"/>
    <mergeCell ref="A23:Q23"/>
    <mergeCell ref="Q5:Q6"/>
    <mergeCell ref="A24:Q24"/>
    <mergeCell ref="A25:Q25"/>
    <mergeCell ref="A26:Q26"/>
    <mergeCell ref="A27:Q27"/>
    <mergeCell ref="A28:Q28"/>
    <mergeCell ref="F5:F6"/>
    <mergeCell ref="H4:H6"/>
    <mergeCell ref="E4:F4"/>
    <mergeCell ref="K5:K6"/>
    <mergeCell ref="I4:I6"/>
  </mergeCells>
  <pageMargins left="0.75" right="0.75" top="1" bottom="1" header="0.5" footer="0.5"/>
  <pageSetup scale="89" orientation="landscape" r:id="rId1"/>
  <headerFooter>
    <oddFooter>&amp;R16</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K29"/>
  <sheetViews>
    <sheetView showRuler="0" zoomScaleNormal="100" workbookViewId="0">
      <selection activeCell="A2" sqref="A2"/>
    </sheetView>
  </sheetViews>
  <sheetFormatPr defaultColWidth="13.1796875" defaultRowHeight="12.5" x14ac:dyDescent="0.25"/>
  <cols>
    <col min="1" max="1" width="95.453125" customWidth="1"/>
    <col min="2" max="2" width="0.54296875" customWidth="1"/>
    <col min="3" max="3" width="9.7265625" customWidth="1"/>
    <col min="4" max="4" width="0.54296875" customWidth="1"/>
    <col min="5" max="5" width="9.7265625" customWidth="1"/>
    <col min="6" max="6" width="0.54296875" customWidth="1"/>
    <col min="7" max="7" width="9.7265625" customWidth="1"/>
    <col min="8" max="8" width="0.54296875" customWidth="1"/>
    <col min="9" max="9" width="9.7265625" customWidth="1"/>
    <col min="10" max="10" width="0.54296875" customWidth="1"/>
    <col min="11" max="11" width="9.7265625" customWidth="1"/>
  </cols>
  <sheetData>
    <row r="1" spans="1:11" ht="13.4" customHeight="1" x14ac:dyDescent="0.25">
      <c r="A1" s="9" t="s">
        <v>24</v>
      </c>
      <c r="G1" s="181"/>
      <c r="H1" s="182"/>
      <c r="I1" s="182"/>
      <c r="J1" s="182"/>
      <c r="K1" s="182"/>
    </row>
    <row r="2" spans="1:11" ht="35.9" customHeight="1" x14ac:dyDescent="0.25">
      <c r="A2" s="10" t="s">
        <v>327</v>
      </c>
      <c r="G2" s="182"/>
      <c r="H2" s="182"/>
      <c r="I2" s="182"/>
      <c r="J2" s="182"/>
      <c r="K2" s="182"/>
    </row>
    <row r="3" spans="1:11" ht="13.4" customHeight="1" x14ac:dyDescent="0.25">
      <c r="A3" s="11"/>
      <c r="B3" s="46"/>
      <c r="C3" s="46"/>
      <c r="D3" s="46"/>
      <c r="E3" s="46"/>
      <c r="F3" s="46"/>
      <c r="G3" s="46"/>
      <c r="H3" s="46"/>
      <c r="I3" s="46"/>
      <c r="J3" s="46"/>
      <c r="K3" s="46"/>
    </row>
    <row r="4" spans="1:11" ht="13.4" customHeight="1" x14ac:dyDescent="0.25">
      <c r="C4" s="126">
        <v>2022</v>
      </c>
      <c r="E4" s="206">
        <v>2021</v>
      </c>
      <c r="F4" s="182"/>
      <c r="G4" s="182"/>
      <c r="H4" s="182"/>
      <c r="I4" s="197"/>
      <c r="J4" s="182"/>
      <c r="K4" s="182"/>
    </row>
    <row r="5" spans="1:11" ht="13.4" customHeight="1" x14ac:dyDescent="0.25">
      <c r="A5" s="86" t="s">
        <v>155</v>
      </c>
      <c r="C5" s="103" t="s">
        <v>110</v>
      </c>
      <c r="E5" s="103" t="s">
        <v>111</v>
      </c>
      <c r="F5" s="102"/>
      <c r="G5" s="103" t="s">
        <v>112</v>
      </c>
      <c r="H5" s="102"/>
      <c r="I5" s="103" t="s">
        <v>113</v>
      </c>
      <c r="J5" s="102"/>
      <c r="K5" s="103" t="s">
        <v>110</v>
      </c>
    </row>
    <row r="6" spans="1:11" ht="13.4" customHeight="1" x14ac:dyDescent="0.3">
      <c r="A6" s="89" t="s">
        <v>328</v>
      </c>
      <c r="C6" s="8"/>
      <c r="E6" s="8"/>
      <c r="G6" s="8"/>
      <c r="I6" s="8"/>
      <c r="K6" s="8"/>
    </row>
    <row r="7" spans="1:11" ht="13.4" customHeight="1" x14ac:dyDescent="0.25">
      <c r="A7" s="98" t="s">
        <v>122</v>
      </c>
      <c r="C7" s="17">
        <v>196</v>
      </c>
      <c r="E7" s="17">
        <v>233</v>
      </c>
      <c r="G7" s="17">
        <v>269</v>
      </c>
      <c r="I7" s="17">
        <v>327</v>
      </c>
      <c r="K7" s="17">
        <v>358</v>
      </c>
    </row>
    <row r="8" spans="1:11" ht="13.4" customHeight="1" x14ac:dyDescent="0.25">
      <c r="A8" s="98" t="s">
        <v>329</v>
      </c>
      <c r="C8" s="22">
        <v>45</v>
      </c>
      <c r="E8" s="22">
        <v>40</v>
      </c>
      <c r="G8" s="22">
        <v>50</v>
      </c>
      <c r="I8" s="22">
        <v>73</v>
      </c>
      <c r="K8" s="22">
        <v>121</v>
      </c>
    </row>
    <row r="9" spans="1:11" ht="13.4" customHeight="1" x14ac:dyDescent="0.25">
      <c r="A9" s="98" t="s">
        <v>330</v>
      </c>
      <c r="C9" s="94">
        <v>19</v>
      </c>
      <c r="E9" s="94">
        <v>18</v>
      </c>
      <c r="G9" s="94">
        <v>16</v>
      </c>
      <c r="I9" s="94">
        <v>19</v>
      </c>
      <c r="K9" s="94">
        <v>22</v>
      </c>
    </row>
    <row r="10" spans="1:11" ht="13.4" customHeight="1" x14ac:dyDescent="0.25">
      <c r="A10" s="127" t="s">
        <v>331</v>
      </c>
      <c r="C10" s="31">
        <v>260</v>
      </c>
      <c r="E10" s="31">
        <v>291</v>
      </c>
      <c r="G10" s="31">
        <v>335</v>
      </c>
      <c r="I10" s="31">
        <v>419</v>
      </c>
      <c r="K10" s="31">
        <v>501</v>
      </c>
    </row>
    <row r="11" spans="1:11" ht="13.4" customHeight="1" x14ac:dyDescent="0.25"/>
    <row r="12" spans="1:11" ht="13.4" customHeight="1" x14ac:dyDescent="0.25">
      <c r="A12" s="40" t="s">
        <v>332</v>
      </c>
    </row>
    <row r="13" spans="1:11" ht="13.4" customHeight="1" x14ac:dyDescent="0.25">
      <c r="A13" s="98" t="s">
        <v>333</v>
      </c>
      <c r="C13" s="22">
        <v>0</v>
      </c>
      <c r="E13" s="22">
        <v>-16</v>
      </c>
      <c r="G13" s="22">
        <v>0</v>
      </c>
      <c r="I13" s="22">
        <v>-1</v>
      </c>
      <c r="K13" s="22">
        <v>-1</v>
      </c>
    </row>
    <row r="14" spans="1:11" ht="13.4" customHeight="1" x14ac:dyDescent="0.25">
      <c r="A14" s="98" t="s">
        <v>334</v>
      </c>
      <c r="C14" s="94">
        <v>1</v>
      </c>
      <c r="E14" s="94">
        <v>2</v>
      </c>
      <c r="G14" s="94">
        <v>1</v>
      </c>
      <c r="I14" s="94">
        <v>3</v>
      </c>
      <c r="K14" s="94">
        <v>2</v>
      </c>
    </row>
    <row r="15" spans="1:11" ht="13.4" customHeight="1" x14ac:dyDescent="0.25">
      <c r="A15" s="127" t="s">
        <v>335</v>
      </c>
      <c r="C15" s="30">
        <f>+C13+C14</f>
        <v>1</v>
      </c>
      <c r="E15" s="30">
        <v>-14</v>
      </c>
      <c r="G15" s="30">
        <v>1</v>
      </c>
      <c r="I15" s="30">
        <v>2</v>
      </c>
      <c r="K15" s="30">
        <v>1</v>
      </c>
    </row>
    <row r="16" spans="1:11" ht="13.4" customHeight="1" x14ac:dyDescent="0.25">
      <c r="A16" s="9" t="s">
        <v>336</v>
      </c>
      <c r="C16" s="151">
        <v>2</v>
      </c>
      <c r="E16" s="151">
        <v>-17</v>
      </c>
      <c r="G16" s="151">
        <v>-45</v>
      </c>
      <c r="I16" s="151">
        <v>-86</v>
      </c>
      <c r="K16" s="151">
        <v>-83</v>
      </c>
    </row>
    <row r="17" spans="1:11" ht="13.4" customHeight="1" x14ac:dyDescent="0.25">
      <c r="A17" s="127" t="s">
        <v>337</v>
      </c>
      <c r="C17" s="31">
        <f>+C10+C15+C16</f>
        <v>263</v>
      </c>
      <c r="E17" s="31">
        <v>260</v>
      </c>
      <c r="G17" s="31">
        <v>291</v>
      </c>
      <c r="I17" s="31">
        <v>335</v>
      </c>
      <c r="K17" s="31">
        <v>419</v>
      </c>
    </row>
    <row r="18" spans="1:11" ht="13.4" customHeight="1" x14ac:dyDescent="0.25"/>
    <row r="19" spans="1:11" ht="13.4" customHeight="1" x14ac:dyDescent="0.25">
      <c r="A19" s="40" t="s">
        <v>338</v>
      </c>
    </row>
    <row r="20" spans="1:11" ht="13.4" customHeight="1" x14ac:dyDescent="0.25">
      <c r="A20" s="98" t="s">
        <v>122</v>
      </c>
      <c r="C20" s="17">
        <v>171</v>
      </c>
      <c r="E20" s="17">
        <v>196</v>
      </c>
      <c r="G20" s="17">
        <v>233</v>
      </c>
      <c r="I20" s="17">
        <v>269</v>
      </c>
      <c r="K20" s="17">
        <v>327</v>
      </c>
    </row>
    <row r="21" spans="1:11" ht="13.4" customHeight="1" x14ac:dyDescent="0.25">
      <c r="A21" s="98" t="s">
        <v>329</v>
      </c>
      <c r="C21" s="22">
        <v>53</v>
      </c>
      <c r="E21" s="22">
        <v>45</v>
      </c>
      <c r="G21" s="22">
        <v>40</v>
      </c>
      <c r="I21" s="22">
        <v>50</v>
      </c>
      <c r="K21" s="22">
        <v>73</v>
      </c>
    </row>
    <row r="22" spans="1:11" ht="13.4" customHeight="1" x14ac:dyDescent="0.25">
      <c r="A22" s="98" t="s">
        <v>330</v>
      </c>
      <c r="C22" s="94">
        <v>39</v>
      </c>
      <c r="E22" s="94">
        <v>19</v>
      </c>
      <c r="G22" s="94">
        <v>18</v>
      </c>
      <c r="I22" s="94">
        <v>16</v>
      </c>
      <c r="K22" s="94">
        <v>19</v>
      </c>
    </row>
    <row r="23" spans="1:11" ht="13.4" customHeight="1" x14ac:dyDescent="0.25">
      <c r="A23" s="127" t="s">
        <v>337</v>
      </c>
      <c r="C23" s="31">
        <f>+C20+C21+C22</f>
        <v>263</v>
      </c>
      <c r="E23" s="31">
        <v>260</v>
      </c>
      <c r="G23" s="31">
        <v>291</v>
      </c>
      <c r="I23" s="31">
        <v>335</v>
      </c>
      <c r="K23" s="31">
        <v>419</v>
      </c>
    </row>
    <row r="24" spans="1:11" ht="13.4" customHeight="1" x14ac:dyDescent="0.25"/>
    <row r="25" spans="1:11" ht="13.4" customHeight="1" x14ac:dyDescent="0.25">
      <c r="A25" s="40" t="s">
        <v>339</v>
      </c>
      <c r="C25" s="152">
        <v>2.5000000000000001E-3</v>
      </c>
      <c r="E25" s="152">
        <v>2.8999999999999998E-3</v>
      </c>
      <c r="G25" s="152">
        <v>3.5999999999999999E-3</v>
      </c>
      <c r="I25" s="152">
        <v>4.1999999999999997E-3</v>
      </c>
      <c r="K25" s="152">
        <v>5.4000000000000003E-3</v>
      </c>
    </row>
    <row r="26" spans="1:11" ht="13.4" customHeight="1" x14ac:dyDescent="0.25"/>
    <row r="27" spans="1:11" ht="13.4" customHeight="1" x14ac:dyDescent="0.25">
      <c r="A27" s="136" t="s">
        <v>340</v>
      </c>
      <c r="C27" s="137">
        <v>119</v>
      </c>
      <c r="E27" s="137">
        <v>120</v>
      </c>
      <c r="G27" s="137">
        <v>108</v>
      </c>
      <c r="I27" s="137">
        <v>90</v>
      </c>
      <c r="K27" s="137">
        <v>112</v>
      </c>
    </row>
    <row r="28" spans="1:11" ht="22.5" customHeight="1" x14ac:dyDescent="0.25">
      <c r="A28" s="199" t="s">
        <v>341</v>
      </c>
      <c r="B28" s="199"/>
      <c r="C28" s="199"/>
      <c r="D28" s="199"/>
      <c r="E28" s="199"/>
      <c r="F28" s="199"/>
      <c r="G28" s="199"/>
      <c r="H28" s="199"/>
      <c r="I28" s="199"/>
      <c r="J28" s="199"/>
      <c r="K28" s="199"/>
    </row>
    <row r="29" spans="1:11" ht="13.4" customHeight="1" x14ac:dyDescent="0.25">
      <c r="A29" s="217" t="s">
        <v>342</v>
      </c>
      <c r="B29" s="188"/>
      <c r="C29" s="188"/>
      <c r="D29" s="188"/>
      <c r="E29" s="188"/>
      <c r="F29" s="188"/>
      <c r="G29" s="188"/>
      <c r="H29" s="188"/>
      <c r="I29" s="188"/>
      <c r="J29" s="188"/>
      <c r="K29" s="188"/>
    </row>
  </sheetData>
  <mergeCells count="4">
    <mergeCell ref="E4:K4"/>
    <mergeCell ref="G1:K2"/>
    <mergeCell ref="A29:K29"/>
    <mergeCell ref="A28:K28"/>
  </mergeCells>
  <pageMargins left="0.75" right="0.75" top="1" bottom="1" header="0.5" footer="0.5"/>
  <pageSetup scale="84" orientation="landscape" r:id="rId1"/>
  <headerFooter>
    <oddFooter>&amp;R17</oddFooter>
  </headerFooter>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35"/>
  <sheetViews>
    <sheetView showRuler="0" zoomScaleNormal="100" workbookViewId="0"/>
  </sheetViews>
  <sheetFormatPr defaultColWidth="13.1796875" defaultRowHeight="12.5" x14ac:dyDescent="0.25"/>
  <cols>
    <col min="1" max="1" width="100" customWidth="1"/>
    <col min="2" max="2" width="0.54296875" customWidth="1"/>
    <col min="3" max="3" width="8.54296875" customWidth="1"/>
    <col min="4" max="4" width="0.54296875" customWidth="1"/>
    <col min="5" max="5" width="8.54296875" customWidth="1"/>
    <col min="6" max="6" width="0.54296875" customWidth="1"/>
    <col min="7" max="7" width="8.54296875" customWidth="1"/>
    <col min="8" max="8" width="0.54296875" customWidth="1"/>
    <col min="9" max="9" width="8.54296875" customWidth="1"/>
    <col min="10" max="10" width="0.54296875" customWidth="1"/>
    <col min="11" max="11" width="8.54296875" customWidth="1"/>
  </cols>
  <sheetData>
    <row r="1" spans="1:11" ht="13.4" customHeight="1" x14ac:dyDescent="0.25">
      <c r="A1" s="9" t="s">
        <v>24</v>
      </c>
      <c r="G1" s="181"/>
      <c r="H1" s="182"/>
      <c r="I1" s="182"/>
      <c r="J1" s="182"/>
      <c r="K1" s="182"/>
    </row>
    <row r="2" spans="1:11" ht="35.9" customHeight="1" x14ac:dyDescent="0.25">
      <c r="A2" s="208" t="s">
        <v>343</v>
      </c>
      <c r="B2" s="182"/>
      <c r="C2" s="182"/>
      <c r="D2" s="182"/>
      <c r="E2" s="182"/>
      <c r="G2" s="182"/>
      <c r="H2" s="182"/>
      <c r="I2" s="182"/>
      <c r="J2" s="182"/>
      <c r="K2" s="182"/>
    </row>
    <row r="3" spans="1:11" ht="13.4" customHeight="1" x14ac:dyDescent="0.3">
      <c r="A3" s="221"/>
      <c r="B3" s="221"/>
      <c r="C3" s="221"/>
      <c r="D3" s="221"/>
      <c r="E3" s="221"/>
      <c r="F3" s="221"/>
      <c r="G3" s="221"/>
      <c r="H3" s="8"/>
      <c r="I3" s="8"/>
      <c r="J3" s="8"/>
      <c r="K3" s="8"/>
    </row>
    <row r="4" spans="1:11" ht="39.25" customHeight="1" x14ac:dyDescent="0.25">
      <c r="A4" s="219" t="s">
        <v>344</v>
      </c>
      <c r="B4" s="182"/>
      <c r="C4" s="182"/>
      <c r="D4" s="182"/>
      <c r="E4" s="182"/>
      <c r="F4" s="182"/>
      <c r="G4" s="182"/>
      <c r="H4" s="182"/>
      <c r="I4" s="182"/>
      <c r="J4" s="182"/>
      <c r="K4" s="182"/>
    </row>
    <row r="5" spans="1:11" ht="9.25" customHeight="1" x14ac:dyDescent="0.25">
      <c r="A5" s="182"/>
      <c r="B5" s="182"/>
      <c r="C5" s="182"/>
      <c r="D5" s="182"/>
      <c r="E5" s="182"/>
      <c r="F5" s="182"/>
      <c r="G5" s="182"/>
    </row>
    <row r="6" spans="1:11" ht="30.75" customHeight="1" x14ac:dyDescent="0.25">
      <c r="A6" s="218" t="s">
        <v>345</v>
      </c>
      <c r="B6" s="182"/>
      <c r="C6" s="182"/>
      <c r="D6" s="182"/>
      <c r="E6" s="182"/>
      <c r="F6" s="182"/>
      <c r="G6" s="182"/>
      <c r="H6" s="182"/>
      <c r="I6" s="182"/>
      <c r="J6" s="182"/>
      <c r="K6" s="182"/>
    </row>
    <row r="7" spans="1:11" ht="9.25" customHeight="1" x14ac:dyDescent="0.25">
      <c r="A7" s="182"/>
      <c r="B7" s="182"/>
      <c r="C7" s="182"/>
      <c r="D7" s="182"/>
      <c r="E7" s="182"/>
      <c r="F7" s="182"/>
      <c r="G7" s="182"/>
    </row>
    <row r="8" spans="1:11" ht="30.75" customHeight="1" x14ac:dyDescent="0.25">
      <c r="A8" s="219" t="s">
        <v>346</v>
      </c>
      <c r="B8" s="182"/>
      <c r="C8" s="182"/>
      <c r="D8" s="182"/>
      <c r="E8" s="182"/>
      <c r="F8" s="182"/>
      <c r="G8" s="182"/>
      <c r="H8" s="182"/>
      <c r="I8" s="182"/>
      <c r="J8" s="182"/>
      <c r="K8" s="182"/>
    </row>
    <row r="9" spans="1:11" ht="9.25" customHeight="1" x14ac:dyDescent="0.25">
      <c r="A9" s="182"/>
      <c r="B9" s="182"/>
      <c r="C9" s="182"/>
      <c r="D9" s="182"/>
      <c r="E9" s="182"/>
      <c r="F9" s="182"/>
      <c r="G9" s="182"/>
    </row>
    <row r="10" spans="1:11" ht="30.75" customHeight="1" x14ac:dyDescent="0.25">
      <c r="A10" s="219" t="s">
        <v>347</v>
      </c>
      <c r="B10" s="182"/>
      <c r="C10" s="182"/>
      <c r="D10" s="182"/>
      <c r="E10" s="182"/>
      <c r="F10" s="182"/>
      <c r="G10" s="182"/>
      <c r="H10" s="182"/>
      <c r="I10" s="182"/>
      <c r="J10" s="182"/>
      <c r="K10" s="182"/>
    </row>
    <row r="11" spans="1:11" ht="22.5" customHeight="1" x14ac:dyDescent="0.25">
      <c r="A11" s="182"/>
      <c r="B11" s="182"/>
      <c r="C11" s="182"/>
      <c r="D11" s="182"/>
      <c r="E11" s="182"/>
      <c r="F11" s="182"/>
      <c r="G11" s="182"/>
    </row>
    <row r="12" spans="1:11" ht="13.4" customHeight="1" x14ac:dyDescent="0.25">
      <c r="A12" s="220" t="s">
        <v>348</v>
      </c>
      <c r="B12" s="182"/>
      <c r="C12" s="182"/>
      <c r="D12" s="182"/>
      <c r="E12" s="182"/>
      <c r="F12" s="182"/>
      <c r="G12" s="182"/>
    </row>
    <row r="13" spans="1:11" ht="13.4" customHeight="1" x14ac:dyDescent="0.25">
      <c r="A13" s="218" t="s">
        <v>349</v>
      </c>
      <c r="B13" s="182"/>
      <c r="C13" s="182"/>
      <c r="D13" s="182"/>
      <c r="E13" s="182"/>
      <c r="F13" s="182"/>
      <c r="G13" s="182"/>
      <c r="H13" s="182"/>
      <c r="I13" s="182"/>
      <c r="J13" s="182"/>
      <c r="K13" s="182"/>
    </row>
    <row r="14" spans="1:11" ht="4.1500000000000004" customHeight="1" x14ac:dyDescent="0.25">
      <c r="A14" s="182"/>
      <c r="B14" s="182"/>
      <c r="C14" s="182"/>
      <c r="D14" s="182"/>
      <c r="E14" s="182"/>
      <c r="F14" s="182"/>
      <c r="G14" s="182"/>
    </row>
    <row r="15" spans="1:11" ht="13.4" customHeight="1" x14ac:dyDescent="0.25">
      <c r="A15" s="218" t="s">
        <v>350</v>
      </c>
      <c r="B15" s="182"/>
      <c r="C15" s="182"/>
      <c r="D15" s="182"/>
      <c r="E15" s="182"/>
      <c r="F15" s="182"/>
      <c r="G15" s="182"/>
      <c r="H15" s="182"/>
      <c r="I15" s="182"/>
      <c r="J15" s="182"/>
      <c r="K15" s="182"/>
    </row>
    <row r="16" spans="1:11" ht="3.25" customHeight="1" x14ac:dyDescent="0.25"/>
    <row r="17" spans="1:11" ht="22.5" customHeight="1" x14ac:dyDescent="0.25"/>
    <row r="18" spans="1:11" ht="13.4" customHeight="1" x14ac:dyDescent="0.25"/>
    <row r="19" spans="1:11" ht="13.4" customHeight="1" x14ac:dyDescent="0.25">
      <c r="A19" s="132" t="s">
        <v>351</v>
      </c>
      <c r="B19" s="157"/>
      <c r="C19" s="157"/>
      <c r="D19" s="157"/>
      <c r="E19" s="157"/>
      <c r="F19" s="157"/>
      <c r="G19" s="157"/>
      <c r="H19" s="157"/>
      <c r="I19" s="157"/>
      <c r="J19" s="157"/>
      <c r="K19" s="157"/>
    </row>
    <row r="20" spans="1:11" ht="13.4" customHeight="1" x14ac:dyDescent="0.25">
      <c r="A20" s="86" t="s">
        <v>155</v>
      </c>
      <c r="C20" s="87" t="s">
        <v>29</v>
      </c>
      <c r="E20" s="87" t="s">
        <v>30</v>
      </c>
      <c r="G20" s="87" t="s">
        <v>31</v>
      </c>
      <c r="I20" s="87" t="s">
        <v>32</v>
      </c>
      <c r="K20" s="87" t="s">
        <v>33</v>
      </c>
    </row>
    <row r="21" spans="1:11" ht="13.4" customHeight="1" x14ac:dyDescent="0.25">
      <c r="A21" s="154" t="s">
        <v>352</v>
      </c>
      <c r="C21" s="90">
        <v>699</v>
      </c>
      <c r="E21" s="90">
        <v>822</v>
      </c>
      <c r="G21" s="90">
        <v>881</v>
      </c>
      <c r="I21" s="90">
        <v>991</v>
      </c>
      <c r="K21" s="90">
        <v>858</v>
      </c>
    </row>
    <row r="22" spans="1:11" ht="13.4" customHeight="1" x14ac:dyDescent="0.25">
      <c r="A22" s="40" t="s">
        <v>353</v>
      </c>
      <c r="C22" s="22">
        <v>17</v>
      </c>
      <c r="E22" s="22">
        <v>19</v>
      </c>
      <c r="G22" s="22">
        <v>19</v>
      </c>
      <c r="I22" s="22">
        <v>20</v>
      </c>
      <c r="K22" s="22">
        <v>24</v>
      </c>
    </row>
    <row r="23" spans="1:11" ht="13.4" customHeight="1" x14ac:dyDescent="0.25">
      <c r="A23" s="40" t="s">
        <v>354</v>
      </c>
      <c r="C23" s="94">
        <v>4</v>
      </c>
      <c r="E23" s="94">
        <v>5</v>
      </c>
      <c r="G23" s="94">
        <v>4</v>
      </c>
      <c r="I23" s="94">
        <v>5</v>
      </c>
      <c r="K23" s="94">
        <v>6</v>
      </c>
    </row>
    <row r="24" spans="1:11" ht="22.5" customHeight="1" x14ac:dyDescent="0.25">
      <c r="A24" s="155" t="s">
        <v>355</v>
      </c>
      <c r="C24" s="90">
        <v>712</v>
      </c>
      <c r="E24" s="90">
        <v>836</v>
      </c>
      <c r="G24" s="90">
        <v>896</v>
      </c>
      <c r="I24" s="90">
        <v>1006</v>
      </c>
      <c r="K24" s="90">
        <v>876</v>
      </c>
    </row>
    <row r="25" spans="1:11" ht="13.4" customHeight="1" x14ac:dyDescent="0.25"/>
    <row r="26" spans="1:11" ht="13.4" customHeight="1" x14ac:dyDescent="0.25">
      <c r="A26" s="40" t="s">
        <v>356</v>
      </c>
      <c r="C26" s="17">
        <v>37363</v>
      </c>
      <c r="E26" s="17">
        <v>37941</v>
      </c>
      <c r="G26" s="17">
        <v>39755</v>
      </c>
      <c r="I26" s="17">
        <v>40393</v>
      </c>
      <c r="K26" s="17">
        <v>40720</v>
      </c>
    </row>
    <row r="27" spans="1:11" ht="13.4" customHeight="1" x14ac:dyDescent="0.25">
      <c r="A27" s="40" t="s">
        <v>357</v>
      </c>
      <c r="C27" s="22">
        <v>17490</v>
      </c>
      <c r="E27" s="22">
        <v>17481</v>
      </c>
      <c r="G27" s="22">
        <v>17474</v>
      </c>
      <c r="I27" s="22">
        <v>17517</v>
      </c>
      <c r="K27" s="22">
        <v>17494</v>
      </c>
    </row>
    <row r="28" spans="1:11" ht="13.4" customHeight="1" x14ac:dyDescent="0.25">
      <c r="A28" s="85" t="s">
        <v>410</v>
      </c>
      <c r="C28" s="22">
        <v>2979</v>
      </c>
      <c r="E28" s="22">
        <v>2988</v>
      </c>
      <c r="G28" s="22">
        <v>2953</v>
      </c>
      <c r="I28" s="22">
        <v>2975</v>
      </c>
      <c r="K28" s="22">
        <v>3000</v>
      </c>
    </row>
    <row r="29" spans="1:11" ht="13.4" customHeight="1" x14ac:dyDescent="0.25">
      <c r="A29" s="40" t="s">
        <v>358</v>
      </c>
      <c r="C29" s="22">
        <v>1184</v>
      </c>
      <c r="E29" s="22">
        <v>1178</v>
      </c>
      <c r="G29" s="22">
        <v>1173</v>
      </c>
      <c r="I29" s="22">
        <v>1163</v>
      </c>
      <c r="K29" s="22">
        <v>1153</v>
      </c>
    </row>
    <row r="30" spans="1:11" ht="13.4" customHeight="1" x14ac:dyDescent="0.25">
      <c r="A30" s="85" t="s">
        <v>409</v>
      </c>
      <c r="C30" s="94">
        <v>673</v>
      </c>
      <c r="E30" s="94">
        <v>676</v>
      </c>
      <c r="G30" s="94">
        <v>673</v>
      </c>
      <c r="I30" s="94">
        <v>675</v>
      </c>
      <c r="K30" s="94">
        <v>665</v>
      </c>
    </row>
    <row r="31" spans="1:11" ht="13.4" customHeight="1" x14ac:dyDescent="0.25">
      <c r="A31" s="155" t="s">
        <v>359</v>
      </c>
      <c r="C31" s="90">
        <v>18751</v>
      </c>
      <c r="E31" s="90">
        <v>19326</v>
      </c>
      <c r="G31" s="90">
        <v>21174</v>
      </c>
      <c r="I31" s="90">
        <v>21739</v>
      </c>
      <c r="K31" s="90">
        <v>22044</v>
      </c>
    </row>
    <row r="32" spans="1:11" ht="13.4" customHeight="1" x14ac:dyDescent="0.25"/>
    <row r="33" spans="1:11" ht="13.4" customHeight="1" x14ac:dyDescent="0.25">
      <c r="A33" s="40" t="s">
        <v>360</v>
      </c>
      <c r="C33" s="42">
        <v>7.5999999999999998E-2</v>
      </c>
      <c r="E33" s="42">
        <v>8.5999999999999993E-2</v>
      </c>
      <c r="G33" s="42">
        <v>8.8000000000000009E-2</v>
      </c>
      <c r="I33" s="42">
        <v>9.8000000000000004E-2</v>
      </c>
      <c r="K33" s="42">
        <v>8.5000000000000006E-2</v>
      </c>
    </row>
    <row r="34" spans="1:11" ht="13.4" customHeight="1" x14ac:dyDescent="0.25">
      <c r="A34" s="136" t="s">
        <v>361</v>
      </c>
      <c r="C34" s="156">
        <v>0.154</v>
      </c>
      <c r="E34" s="156">
        <v>0.17199999999999999</v>
      </c>
      <c r="G34" s="156">
        <v>0.16800000000000001</v>
      </c>
      <c r="I34" s="156">
        <v>0.18600000000000003</v>
      </c>
      <c r="K34" s="156">
        <v>0.161</v>
      </c>
    </row>
    <row r="35" spans="1:11" ht="13" x14ac:dyDescent="0.3">
      <c r="A35" s="8"/>
      <c r="B35" s="8"/>
      <c r="C35" s="8"/>
      <c r="D35" s="8"/>
      <c r="E35" s="8"/>
      <c r="F35" s="8"/>
      <c r="G35" s="8"/>
      <c r="H35" s="8"/>
      <c r="I35" s="8"/>
      <c r="J35" s="8"/>
      <c r="K35" s="8"/>
    </row>
  </sheetData>
  <mergeCells count="15">
    <mergeCell ref="A2:E2"/>
    <mergeCell ref="A3:G3"/>
    <mergeCell ref="A7:G7"/>
    <mergeCell ref="A5:G5"/>
    <mergeCell ref="A8:K8"/>
    <mergeCell ref="A6:K6"/>
    <mergeCell ref="A4:K4"/>
    <mergeCell ref="G1:K2"/>
    <mergeCell ref="A9:G9"/>
    <mergeCell ref="A14:G14"/>
    <mergeCell ref="A15:K15"/>
    <mergeCell ref="A13:K13"/>
    <mergeCell ref="A10:K10"/>
    <mergeCell ref="A12:G12"/>
    <mergeCell ref="A11:G11"/>
  </mergeCells>
  <pageMargins left="0.75" right="0.75" top="1" bottom="1" header="0.5" footer="0.5"/>
  <pageSetup scale="84" orientation="landscape" r:id="rId1"/>
  <headerFooter>
    <oddFooter>&amp;R18</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K31"/>
  <sheetViews>
    <sheetView showRuler="0" zoomScaleNormal="100" workbookViewId="0"/>
  </sheetViews>
  <sheetFormatPr defaultColWidth="13.1796875" defaultRowHeight="12.5" x14ac:dyDescent="0.25"/>
  <cols>
    <col min="1" max="1" width="89.7265625" customWidth="1"/>
    <col min="2" max="2" width="0.54296875" customWidth="1"/>
    <col min="3" max="3" width="10.7265625" customWidth="1"/>
    <col min="4" max="4" width="0.54296875" customWidth="1"/>
    <col min="5" max="5" width="10.7265625" customWidth="1"/>
    <col min="6" max="6" width="0.54296875" customWidth="1"/>
    <col min="7" max="7" width="10.7265625" customWidth="1"/>
    <col min="8" max="8" width="0.54296875" customWidth="1"/>
    <col min="9" max="9" width="10.7265625" customWidth="1"/>
    <col min="10" max="10" width="0.54296875" customWidth="1"/>
    <col min="11" max="11" width="10.7265625" customWidth="1"/>
  </cols>
  <sheetData>
    <row r="1" spans="1:11" ht="13.4" customHeight="1" x14ac:dyDescent="0.25">
      <c r="A1" s="9" t="s">
        <v>24</v>
      </c>
      <c r="C1" s="181"/>
      <c r="D1" s="182"/>
      <c r="E1" s="182"/>
      <c r="F1" s="182"/>
      <c r="G1" s="182"/>
      <c r="H1" s="182"/>
      <c r="I1" s="182"/>
      <c r="J1" s="182"/>
      <c r="K1" s="182"/>
    </row>
    <row r="2" spans="1:11" ht="35.9" customHeight="1" x14ac:dyDescent="0.25">
      <c r="A2" s="10" t="s">
        <v>343</v>
      </c>
      <c r="C2" s="182"/>
      <c r="D2" s="182"/>
      <c r="E2" s="182"/>
      <c r="F2" s="182"/>
      <c r="G2" s="182"/>
      <c r="H2" s="182"/>
      <c r="I2" s="182"/>
      <c r="J2" s="182"/>
      <c r="K2" s="182"/>
    </row>
    <row r="3" spans="1:11" ht="13.4" customHeight="1" x14ac:dyDescent="0.25">
      <c r="A3" s="132" t="s">
        <v>362</v>
      </c>
      <c r="B3" s="46"/>
      <c r="C3" s="158">
        <v>2022</v>
      </c>
      <c r="D3" s="46"/>
      <c r="E3" s="222">
        <v>2021</v>
      </c>
      <c r="F3" s="223"/>
      <c r="G3" s="223"/>
      <c r="H3" s="223"/>
      <c r="I3" s="223"/>
      <c r="J3" s="223"/>
      <c r="K3" s="223"/>
    </row>
    <row r="4" spans="1:11" ht="13.4" customHeight="1" x14ac:dyDescent="0.25">
      <c r="A4" s="86" t="s">
        <v>363</v>
      </c>
      <c r="C4" s="103" t="s">
        <v>110</v>
      </c>
      <c r="E4" s="103" t="s">
        <v>111</v>
      </c>
      <c r="F4" s="102"/>
      <c r="G4" s="103" t="s">
        <v>112</v>
      </c>
      <c r="H4" s="102"/>
      <c r="I4" s="103" t="s">
        <v>113</v>
      </c>
      <c r="J4" s="102"/>
      <c r="K4" s="103" t="s">
        <v>110</v>
      </c>
    </row>
    <row r="5" spans="1:11" ht="13.4" customHeight="1" x14ac:dyDescent="0.25">
      <c r="A5" s="154" t="s">
        <v>364</v>
      </c>
      <c r="C5" s="90">
        <v>41799</v>
      </c>
      <c r="E5" s="90">
        <v>43034</v>
      </c>
      <c r="G5" s="90">
        <v>43601</v>
      </c>
      <c r="I5" s="90">
        <v>45281</v>
      </c>
      <c r="K5" s="90">
        <v>44954</v>
      </c>
    </row>
    <row r="6" spans="1:11" ht="13.4" customHeight="1" x14ac:dyDescent="0.25">
      <c r="A6" s="105" t="s">
        <v>365</v>
      </c>
      <c r="C6" s="94">
        <v>4838</v>
      </c>
      <c r="E6" s="94">
        <v>4838</v>
      </c>
      <c r="G6" s="94">
        <v>4541</v>
      </c>
      <c r="I6" s="94">
        <v>4541</v>
      </c>
      <c r="K6" s="94">
        <v>4541</v>
      </c>
    </row>
    <row r="7" spans="1:11" ht="13.4" customHeight="1" x14ac:dyDescent="0.25">
      <c r="A7" s="111" t="s">
        <v>366</v>
      </c>
      <c r="C7" s="159">
        <v>36961</v>
      </c>
      <c r="E7" s="159">
        <v>38196</v>
      </c>
      <c r="G7" s="159">
        <v>39060</v>
      </c>
      <c r="I7" s="159">
        <v>40740</v>
      </c>
      <c r="K7" s="159">
        <v>40413</v>
      </c>
    </row>
    <row r="8" spans="1:11" ht="13.4" customHeight="1" x14ac:dyDescent="0.25">
      <c r="A8" s="105" t="s">
        <v>367</v>
      </c>
      <c r="C8" s="22">
        <v>17462</v>
      </c>
      <c r="E8" s="22">
        <v>17512</v>
      </c>
      <c r="G8" s="22">
        <v>17420</v>
      </c>
      <c r="I8" s="22">
        <v>17487</v>
      </c>
      <c r="K8" s="22">
        <v>17469</v>
      </c>
    </row>
    <row r="9" spans="1:11" ht="13.4" customHeight="1" x14ac:dyDescent="0.25">
      <c r="A9" s="160" t="s">
        <v>127</v>
      </c>
      <c r="C9" s="22">
        <v>2968</v>
      </c>
      <c r="E9" s="22">
        <v>2991</v>
      </c>
      <c r="G9" s="22">
        <v>2941</v>
      </c>
      <c r="I9" s="22">
        <v>2964</v>
      </c>
      <c r="K9" s="22">
        <v>2983</v>
      </c>
    </row>
    <row r="10" spans="1:11" ht="13.4" customHeight="1" x14ac:dyDescent="0.25">
      <c r="A10" s="105" t="s">
        <v>368</v>
      </c>
      <c r="C10" s="22">
        <v>1184</v>
      </c>
      <c r="E10" s="22">
        <v>1178</v>
      </c>
      <c r="G10" s="22">
        <v>1173</v>
      </c>
      <c r="I10" s="22">
        <v>1163</v>
      </c>
      <c r="K10" s="22">
        <v>1153</v>
      </c>
    </row>
    <row r="11" spans="1:11" ht="13.4" customHeight="1" x14ac:dyDescent="0.25">
      <c r="A11" s="160" t="s">
        <v>369</v>
      </c>
      <c r="C11" s="94">
        <v>673</v>
      </c>
      <c r="E11" s="94">
        <v>676</v>
      </c>
      <c r="G11" s="94">
        <v>673</v>
      </c>
      <c r="I11" s="94">
        <v>675</v>
      </c>
      <c r="K11" s="94">
        <v>665</v>
      </c>
    </row>
    <row r="12" spans="1:11" ht="13.4" customHeight="1" x14ac:dyDescent="0.25">
      <c r="A12" s="161" t="s">
        <v>370</v>
      </c>
      <c r="C12" s="90">
        <v>18388</v>
      </c>
      <c r="E12" s="90">
        <v>19547</v>
      </c>
      <c r="G12" s="90">
        <v>20545</v>
      </c>
      <c r="I12" s="90">
        <v>22127</v>
      </c>
      <c r="K12" s="90">
        <v>21779</v>
      </c>
    </row>
    <row r="13" spans="1:11" ht="13.4" customHeight="1" x14ac:dyDescent="0.25"/>
    <row r="14" spans="1:11" ht="13.4" customHeight="1" x14ac:dyDescent="0.25">
      <c r="A14" s="40" t="s">
        <v>371</v>
      </c>
      <c r="C14" s="22">
        <v>807798</v>
      </c>
      <c r="E14" s="22">
        <v>804145</v>
      </c>
      <c r="G14" s="22">
        <v>825821</v>
      </c>
      <c r="I14" s="22">
        <v>863174</v>
      </c>
      <c r="K14" s="22">
        <v>875481</v>
      </c>
    </row>
    <row r="15" spans="1:11" ht="13.4" customHeight="1" x14ac:dyDescent="0.25"/>
    <row r="16" spans="1:11" ht="13.4" customHeight="1" x14ac:dyDescent="0.25">
      <c r="A16" s="105" t="s">
        <v>372</v>
      </c>
      <c r="C16" s="162">
        <v>45.76</v>
      </c>
      <c r="E16" s="162">
        <v>47.5</v>
      </c>
      <c r="G16" s="162">
        <v>47.3</v>
      </c>
      <c r="I16" s="162">
        <v>47.2</v>
      </c>
      <c r="K16" s="162">
        <v>46.16</v>
      </c>
    </row>
    <row r="17" spans="1:11" ht="13.4" customHeight="1" x14ac:dyDescent="0.25">
      <c r="A17" s="163" t="s">
        <v>373</v>
      </c>
      <c r="C17" s="164">
        <v>22.76</v>
      </c>
      <c r="E17" s="164">
        <v>24.31</v>
      </c>
      <c r="G17" s="164">
        <v>24.88</v>
      </c>
      <c r="I17" s="164">
        <v>25.64</v>
      </c>
      <c r="K17" s="164">
        <v>24.88</v>
      </c>
    </row>
    <row r="18" spans="1:11" ht="13.4" customHeight="1" x14ac:dyDescent="0.25">
      <c r="A18" s="154"/>
      <c r="C18" s="102"/>
      <c r="E18" s="102"/>
      <c r="G18" s="102"/>
      <c r="I18" s="102"/>
      <c r="K18" s="102"/>
    </row>
    <row r="19" spans="1:11" ht="13.4" customHeight="1" x14ac:dyDescent="0.25"/>
    <row r="20" spans="1:11" ht="13.4" customHeight="1" x14ac:dyDescent="0.25"/>
    <row r="21" spans="1:11" ht="13.4" customHeight="1" x14ac:dyDescent="0.25">
      <c r="A21" s="132" t="s">
        <v>374</v>
      </c>
      <c r="B21" s="131"/>
      <c r="C21" s="102"/>
      <c r="D21" s="102"/>
      <c r="E21" s="102"/>
      <c r="F21" s="102"/>
      <c r="G21" s="102"/>
      <c r="H21" s="102"/>
      <c r="I21" s="102"/>
      <c r="J21" s="102"/>
      <c r="K21" s="102"/>
    </row>
    <row r="22" spans="1:11" ht="13.4" customHeight="1" x14ac:dyDescent="0.25">
      <c r="A22" s="86" t="s">
        <v>155</v>
      </c>
      <c r="C22" s="87" t="s">
        <v>29</v>
      </c>
      <c r="E22" s="87" t="s">
        <v>30</v>
      </c>
      <c r="G22" s="87" t="s">
        <v>31</v>
      </c>
      <c r="I22" s="87" t="s">
        <v>32</v>
      </c>
      <c r="K22" s="87" t="s">
        <v>33</v>
      </c>
    </row>
    <row r="23" spans="1:11" ht="13.4" customHeight="1" x14ac:dyDescent="0.25">
      <c r="A23" s="89" t="s">
        <v>375</v>
      </c>
      <c r="C23" s="90">
        <v>698</v>
      </c>
      <c r="E23" s="90">
        <v>677</v>
      </c>
      <c r="G23" s="90">
        <v>641</v>
      </c>
      <c r="I23" s="90">
        <v>645</v>
      </c>
      <c r="K23" s="90">
        <v>655</v>
      </c>
    </row>
    <row r="24" spans="1:11" ht="13.4" customHeight="1" x14ac:dyDescent="0.25">
      <c r="A24" s="40" t="s">
        <v>376</v>
      </c>
      <c r="C24" s="94">
        <v>3</v>
      </c>
      <c r="E24" s="94">
        <v>4</v>
      </c>
      <c r="G24" s="94">
        <v>3</v>
      </c>
      <c r="I24" s="94">
        <v>3</v>
      </c>
      <c r="K24" s="94">
        <v>3</v>
      </c>
    </row>
    <row r="25" spans="1:11" ht="13.4" customHeight="1" x14ac:dyDescent="0.25">
      <c r="A25" s="98" t="s">
        <v>377</v>
      </c>
      <c r="C25" s="90">
        <v>701</v>
      </c>
      <c r="E25" s="90">
        <v>681</v>
      </c>
      <c r="G25" s="90">
        <v>644</v>
      </c>
      <c r="I25" s="90">
        <v>648</v>
      </c>
      <c r="K25" s="90">
        <v>658</v>
      </c>
    </row>
    <row r="26" spans="1:11" ht="13.4" customHeight="1" x14ac:dyDescent="0.25"/>
    <row r="27" spans="1:11" ht="13.4" customHeight="1" x14ac:dyDescent="0.25">
      <c r="A27" s="40" t="s">
        <v>378</v>
      </c>
      <c r="C27" s="17">
        <v>373186</v>
      </c>
      <c r="E27" s="17">
        <v>381682</v>
      </c>
      <c r="G27" s="17">
        <v>381065</v>
      </c>
      <c r="I27" s="17">
        <v>388285</v>
      </c>
      <c r="K27" s="17">
        <v>397297</v>
      </c>
    </row>
    <row r="28" spans="1:11" ht="13.4" customHeight="1" x14ac:dyDescent="0.25"/>
    <row r="29" spans="1:11" ht="13.4" customHeight="1" x14ac:dyDescent="0.25">
      <c r="A29" s="40" t="s">
        <v>379</v>
      </c>
      <c r="C29" s="152">
        <v>7.4999999999999997E-3</v>
      </c>
      <c r="E29" s="152">
        <v>7.0999999999999995E-3</v>
      </c>
      <c r="G29" s="152">
        <v>6.7000000000000002E-3</v>
      </c>
      <c r="I29" s="152">
        <v>6.7000000000000002E-3</v>
      </c>
      <c r="K29" s="152">
        <v>6.6000000000000008E-3</v>
      </c>
    </row>
    <row r="30" spans="1:11" ht="13.4" customHeight="1" x14ac:dyDescent="0.25">
      <c r="A30" s="136" t="s">
        <v>380</v>
      </c>
      <c r="C30" s="165">
        <v>7.6E-3</v>
      </c>
      <c r="E30" s="165">
        <v>7.0999999999999995E-3</v>
      </c>
      <c r="G30" s="165">
        <v>6.8000000000000005E-3</v>
      </c>
      <c r="I30" s="165">
        <v>6.7000000000000002E-3</v>
      </c>
      <c r="K30" s="165">
        <v>6.7000000000000002E-3</v>
      </c>
    </row>
    <row r="31" spans="1:11" ht="13.4" customHeight="1" x14ac:dyDescent="0.25">
      <c r="A31" s="185" t="s">
        <v>381</v>
      </c>
      <c r="B31" s="224"/>
      <c r="C31" s="224"/>
      <c r="D31" s="185"/>
      <c r="E31" s="185"/>
      <c r="F31" s="224"/>
      <c r="G31" s="224"/>
      <c r="H31" s="224"/>
      <c r="I31" s="224"/>
      <c r="J31" s="224"/>
      <c r="K31" s="224"/>
    </row>
  </sheetData>
  <mergeCells count="3">
    <mergeCell ref="E3:K3"/>
    <mergeCell ref="C1:K2"/>
    <mergeCell ref="A31:K31"/>
  </mergeCells>
  <pageMargins left="0.75" right="0.75" top="1" bottom="1" header="0.5" footer="0.5"/>
  <pageSetup scale="84" orientation="landscape" r:id="rId1"/>
  <headerFooter>
    <oddFooter>&amp;R19</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27"/>
  <sheetViews>
    <sheetView showRuler="0" zoomScaleNormal="100" workbookViewId="0"/>
  </sheetViews>
  <sheetFormatPr defaultColWidth="13.1796875" defaultRowHeight="12.5" x14ac:dyDescent="0.25"/>
  <cols>
    <col min="1" max="1" width="109.26953125" customWidth="1"/>
    <col min="2" max="2" width="25.54296875" customWidth="1"/>
    <col min="3" max="3" width="14.453125" customWidth="1"/>
  </cols>
  <sheetData>
    <row r="1" spans="1:3" ht="23.25" customHeight="1" x14ac:dyDescent="0.5">
      <c r="A1" s="1" t="s">
        <v>3</v>
      </c>
      <c r="B1" s="181"/>
      <c r="C1" s="182"/>
    </row>
    <row r="2" spans="1:3" ht="13.4" customHeight="1" x14ac:dyDescent="0.25">
      <c r="B2" s="182"/>
      <c r="C2" s="182"/>
    </row>
    <row r="3" spans="1:3" ht="12.65" customHeight="1" x14ac:dyDescent="0.25">
      <c r="B3" s="182"/>
      <c r="C3" s="182"/>
    </row>
    <row r="4" spans="1:3" ht="16.75" customHeight="1" x14ac:dyDescent="0.3">
      <c r="A4" s="8"/>
      <c r="B4" s="8"/>
      <c r="C4" s="8"/>
    </row>
    <row r="5" spans="1:3" ht="16.75" customHeight="1" x14ac:dyDescent="0.25"/>
    <row r="6" spans="1:3" ht="19.149999999999999" customHeight="1" x14ac:dyDescent="0.4">
      <c r="A6" s="2" t="s">
        <v>4</v>
      </c>
      <c r="C6" s="3" t="s">
        <v>5</v>
      </c>
    </row>
    <row r="7" spans="1:3" ht="19.149999999999999" customHeight="1" x14ac:dyDescent="0.35">
      <c r="A7" s="4" t="s">
        <v>6</v>
      </c>
      <c r="C7" s="5">
        <v>3</v>
      </c>
    </row>
    <row r="8" spans="1:3" ht="19.149999999999999" customHeight="1" x14ac:dyDescent="0.35">
      <c r="A8" s="4" t="s">
        <v>7</v>
      </c>
      <c r="C8" s="6">
        <v>4</v>
      </c>
    </row>
    <row r="9" spans="1:3" ht="19.149999999999999" customHeight="1" x14ac:dyDescent="0.35">
      <c r="A9" s="4" t="s">
        <v>8</v>
      </c>
      <c r="C9" s="6">
        <v>5</v>
      </c>
    </row>
    <row r="10" spans="1:3" ht="19.149999999999999" customHeight="1" x14ac:dyDescent="0.35">
      <c r="A10" s="4" t="s">
        <v>9</v>
      </c>
      <c r="C10" s="6">
        <v>6</v>
      </c>
    </row>
    <row r="11" spans="1:3" ht="19.149999999999999" customHeight="1" x14ac:dyDescent="0.35">
      <c r="A11" s="4" t="s">
        <v>10</v>
      </c>
      <c r="C11" s="6">
        <v>7</v>
      </c>
    </row>
    <row r="12" spans="1:3" ht="19.149999999999999" customHeight="1" x14ac:dyDescent="0.35">
      <c r="A12" s="4" t="s">
        <v>11</v>
      </c>
      <c r="C12" s="6">
        <v>8</v>
      </c>
    </row>
    <row r="13" spans="1:3" ht="19.149999999999999" customHeight="1" x14ac:dyDescent="0.25"/>
    <row r="14" spans="1:3" ht="19.149999999999999" customHeight="1" x14ac:dyDescent="0.4">
      <c r="A14" s="2" t="s">
        <v>12</v>
      </c>
    </row>
    <row r="15" spans="1:3" ht="19.149999999999999" customHeight="1" x14ac:dyDescent="0.35">
      <c r="A15" s="4" t="s">
        <v>13</v>
      </c>
      <c r="C15" s="6">
        <v>9</v>
      </c>
    </row>
    <row r="16" spans="1:3" ht="19.149999999999999" customHeight="1" x14ac:dyDescent="0.35">
      <c r="A16" s="4" t="s">
        <v>14</v>
      </c>
      <c r="C16" s="6">
        <v>11</v>
      </c>
    </row>
    <row r="17" spans="1:3" ht="19.149999999999999" customHeight="1" x14ac:dyDescent="0.35">
      <c r="A17" s="4" t="s">
        <v>15</v>
      </c>
      <c r="C17" s="6">
        <v>13</v>
      </c>
    </row>
    <row r="18" spans="1:3" ht="19.149999999999999" customHeight="1" x14ac:dyDescent="0.35">
      <c r="A18" s="4" t="s">
        <v>16</v>
      </c>
      <c r="C18" s="6">
        <v>14</v>
      </c>
    </row>
    <row r="19" spans="1:3" ht="19.149999999999999" customHeight="1" x14ac:dyDescent="0.35">
      <c r="A19" s="4" t="s">
        <v>17</v>
      </c>
      <c r="C19" s="6">
        <v>15</v>
      </c>
    </row>
    <row r="20" spans="1:3" ht="19.149999999999999" customHeight="1" x14ac:dyDescent="0.25"/>
    <row r="21" spans="1:3" ht="19.149999999999999" customHeight="1" x14ac:dyDescent="0.4">
      <c r="A21" s="2" t="s">
        <v>18</v>
      </c>
    </row>
    <row r="22" spans="1:3" ht="19.149999999999999" customHeight="1" x14ac:dyDescent="0.35">
      <c r="A22" s="4" t="s">
        <v>19</v>
      </c>
      <c r="C22" s="6">
        <v>16</v>
      </c>
    </row>
    <row r="23" spans="1:3" ht="20.9" customHeight="1" x14ac:dyDescent="0.35">
      <c r="A23" s="4" t="s">
        <v>20</v>
      </c>
      <c r="C23" s="6">
        <v>17</v>
      </c>
    </row>
    <row r="24" spans="1:3" ht="19.149999999999999" customHeight="1" x14ac:dyDescent="0.25"/>
    <row r="25" spans="1:3" ht="19.149999999999999" customHeight="1" x14ac:dyDescent="0.4">
      <c r="A25" s="2" t="s">
        <v>21</v>
      </c>
    </row>
    <row r="26" spans="1:3" ht="19.149999999999999" customHeight="1" x14ac:dyDescent="0.35">
      <c r="A26" s="4" t="s">
        <v>22</v>
      </c>
      <c r="C26" s="6">
        <v>18</v>
      </c>
    </row>
    <row r="27" spans="1:3" ht="19.149999999999999" hidden="1" customHeight="1" x14ac:dyDescent="0.4">
      <c r="A27" s="7" t="s">
        <v>23</v>
      </c>
      <c r="C27" s="6">
        <v>19</v>
      </c>
    </row>
  </sheetData>
  <mergeCells count="1">
    <mergeCell ref="B1:C3"/>
  </mergeCells>
  <pageMargins left="0.75" right="0.75" top="1" bottom="1" header="0.5" footer="0.5"/>
  <pageSetup scale="82"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K29"/>
  <sheetViews>
    <sheetView showRuler="0" zoomScaleNormal="100" workbookViewId="0"/>
  </sheetViews>
  <sheetFormatPr defaultColWidth="13.1796875" defaultRowHeight="12.5" x14ac:dyDescent="0.25"/>
  <cols>
    <col min="1" max="1" width="94.453125" customWidth="1"/>
    <col min="2" max="2" width="0.453125" customWidth="1"/>
    <col min="3" max="3" width="9.7265625" customWidth="1"/>
    <col min="4" max="4" width="0.54296875" customWidth="1"/>
    <col min="5" max="5" width="9.7265625" customWidth="1"/>
    <col min="6" max="6" width="0.54296875" customWidth="1"/>
    <col min="7" max="7" width="9.7265625" customWidth="1"/>
    <col min="8" max="8" width="0.54296875" customWidth="1"/>
    <col min="9" max="9" width="9.7265625" customWidth="1"/>
    <col min="10" max="10" width="0.54296875" customWidth="1"/>
    <col min="11" max="11" width="9.7265625" customWidth="1"/>
  </cols>
  <sheetData>
    <row r="1" spans="1:11" ht="13.4" customHeight="1" x14ac:dyDescent="0.25">
      <c r="A1" s="9" t="s">
        <v>24</v>
      </c>
      <c r="G1" s="181"/>
      <c r="H1" s="182"/>
      <c r="I1" s="182"/>
      <c r="J1" s="182"/>
      <c r="K1" s="182"/>
    </row>
    <row r="2" spans="1:11" ht="35.9" customHeight="1" x14ac:dyDescent="0.25">
      <c r="A2" s="208" t="s">
        <v>343</v>
      </c>
      <c r="B2" s="182"/>
      <c r="C2" s="182"/>
      <c r="D2" s="182"/>
      <c r="E2" s="182"/>
      <c r="G2" s="182"/>
      <c r="H2" s="182"/>
      <c r="I2" s="182"/>
      <c r="J2" s="182"/>
      <c r="K2" s="182"/>
    </row>
    <row r="3" spans="1:11" ht="13.4" customHeight="1" x14ac:dyDescent="0.3">
      <c r="A3" s="225" t="s">
        <v>382</v>
      </c>
      <c r="B3" s="225"/>
      <c r="C3" s="225"/>
      <c r="D3" s="8"/>
      <c r="E3" s="8"/>
      <c r="F3" s="8"/>
      <c r="G3" s="8"/>
      <c r="H3" s="8"/>
      <c r="I3" s="8"/>
      <c r="J3" s="8"/>
      <c r="K3" s="8"/>
    </row>
    <row r="4" spans="1:11" ht="13.4" customHeight="1" x14ac:dyDescent="0.25">
      <c r="A4" s="86" t="s">
        <v>155</v>
      </c>
      <c r="C4" s="87" t="s">
        <v>29</v>
      </c>
      <c r="E4" s="87" t="s">
        <v>30</v>
      </c>
      <c r="G4" s="87" t="s">
        <v>31</v>
      </c>
      <c r="I4" s="87" t="s">
        <v>32</v>
      </c>
      <c r="K4" s="87" t="s">
        <v>33</v>
      </c>
    </row>
    <row r="5" spans="1:11" ht="13.4" customHeight="1" x14ac:dyDescent="0.25">
      <c r="A5" s="89" t="s">
        <v>383</v>
      </c>
      <c r="C5" s="90">
        <v>212</v>
      </c>
      <c r="E5" s="90">
        <v>278</v>
      </c>
      <c r="G5" s="90">
        <v>348</v>
      </c>
      <c r="I5" s="90">
        <v>326</v>
      </c>
      <c r="K5" s="90">
        <v>278</v>
      </c>
    </row>
    <row r="6" spans="1:11" ht="13.4" customHeight="1" x14ac:dyDescent="0.25"/>
    <row r="7" spans="1:11" ht="13.4" customHeight="1" x14ac:dyDescent="0.25">
      <c r="A7" s="40" t="s">
        <v>384</v>
      </c>
      <c r="C7" s="17">
        <v>964</v>
      </c>
      <c r="E7" s="17">
        <v>1020</v>
      </c>
      <c r="G7" s="17">
        <v>1032</v>
      </c>
      <c r="I7" s="17">
        <v>999</v>
      </c>
      <c r="K7" s="17">
        <v>991</v>
      </c>
    </row>
    <row r="8" spans="1:11" ht="13.4" customHeight="1" x14ac:dyDescent="0.25">
      <c r="A8" s="40" t="s">
        <v>385</v>
      </c>
      <c r="C8" s="94">
        <v>79</v>
      </c>
      <c r="E8" s="94">
        <v>75</v>
      </c>
      <c r="G8" s="94">
        <v>76</v>
      </c>
      <c r="I8" s="94">
        <v>74</v>
      </c>
      <c r="K8" s="94">
        <v>75</v>
      </c>
    </row>
    <row r="9" spans="1:11" ht="13.4" customHeight="1" x14ac:dyDescent="0.25">
      <c r="A9" s="98" t="s">
        <v>386</v>
      </c>
      <c r="C9" s="90">
        <f>+C7-C8</f>
        <v>885</v>
      </c>
      <c r="E9" s="90">
        <f>+E7-E8</f>
        <v>945</v>
      </c>
      <c r="G9" s="90">
        <f>+G7-G8</f>
        <v>956</v>
      </c>
      <c r="I9" s="90">
        <f>+I7-I8</f>
        <v>925</v>
      </c>
      <c r="K9" s="90">
        <f>+K7-K8</f>
        <v>916</v>
      </c>
    </row>
    <row r="10" spans="1:11" ht="13.4" customHeight="1" x14ac:dyDescent="0.25"/>
    <row r="11" spans="1:11" ht="13.4" customHeight="1" x14ac:dyDescent="0.25">
      <c r="A11" s="40" t="s">
        <v>387</v>
      </c>
      <c r="C11" s="133">
        <v>0.22</v>
      </c>
      <c r="E11" s="133">
        <v>0.27</v>
      </c>
      <c r="G11" s="133">
        <v>0.34</v>
      </c>
      <c r="I11" s="133">
        <v>0.33</v>
      </c>
      <c r="K11" s="133">
        <v>0.28000000000000003</v>
      </c>
    </row>
    <row r="12" spans="1:11" ht="13.4" customHeight="1" x14ac:dyDescent="0.25">
      <c r="A12" s="136" t="s">
        <v>388</v>
      </c>
      <c r="C12" s="101">
        <v>0.24</v>
      </c>
      <c r="E12" s="101">
        <v>0.28999999999999998</v>
      </c>
      <c r="G12" s="101">
        <v>0.36</v>
      </c>
      <c r="I12" s="101">
        <v>0.35000000000000003</v>
      </c>
      <c r="K12" s="101">
        <v>0.3</v>
      </c>
    </row>
    <row r="13" spans="1:11" ht="13.4" customHeight="1" x14ac:dyDescent="0.25">
      <c r="A13" s="185" t="s">
        <v>389</v>
      </c>
      <c r="B13" s="185"/>
      <c r="C13" s="185"/>
      <c r="D13" s="185"/>
      <c r="E13" s="185"/>
      <c r="F13" s="185"/>
      <c r="G13" s="185"/>
      <c r="H13" s="185"/>
      <c r="I13" s="185"/>
      <c r="J13" s="185"/>
      <c r="K13" s="185"/>
    </row>
    <row r="14" spans="1:11" ht="13.4" customHeight="1" x14ac:dyDescent="0.25"/>
    <row r="15" spans="1:11" ht="13.4" customHeight="1" x14ac:dyDescent="0.25"/>
    <row r="16" spans="1:11" ht="13.4" customHeight="1" x14ac:dyDescent="0.25"/>
    <row r="17" spans="1:7" ht="13.4" customHeight="1" x14ac:dyDescent="0.3">
      <c r="A17" s="132" t="s">
        <v>390</v>
      </c>
      <c r="B17" s="8"/>
      <c r="C17" s="8"/>
      <c r="D17" s="8"/>
      <c r="E17" s="8"/>
      <c r="F17" s="102"/>
      <c r="G17" s="102" t="s">
        <v>27</v>
      </c>
    </row>
    <row r="18" spans="1:7" ht="13.4" customHeight="1" x14ac:dyDescent="0.25">
      <c r="A18" s="86" t="s">
        <v>155</v>
      </c>
      <c r="C18" s="87" t="s">
        <v>29</v>
      </c>
      <c r="E18" s="87" t="s">
        <v>33</v>
      </c>
      <c r="G18" s="87" t="s">
        <v>33</v>
      </c>
    </row>
    <row r="19" spans="1:7" ht="13.4" customHeight="1" x14ac:dyDescent="0.3">
      <c r="A19" s="166" t="s">
        <v>391</v>
      </c>
      <c r="C19" s="8"/>
      <c r="E19" s="8"/>
      <c r="G19" s="8"/>
    </row>
    <row r="20" spans="1:7" ht="13.4" customHeight="1" x14ac:dyDescent="0.25">
      <c r="A20" s="40" t="s">
        <v>392</v>
      </c>
      <c r="C20" s="17">
        <v>883</v>
      </c>
      <c r="E20" s="17">
        <v>890</v>
      </c>
      <c r="G20" s="93">
        <f>(C20-E20)/E20</f>
        <v>-7.8651685393258432E-3</v>
      </c>
    </row>
    <row r="21" spans="1:7" ht="13.4" customHeight="1" x14ac:dyDescent="0.25">
      <c r="A21" s="40" t="s">
        <v>393</v>
      </c>
      <c r="C21" s="94">
        <v>0</v>
      </c>
      <c r="E21" s="94">
        <v>-15</v>
      </c>
    </row>
    <row r="22" spans="1:7" ht="13.4" customHeight="1" x14ac:dyDescent="0.25">
      <c r="A22" s="98" t="s">
        <v>394</v>
      </c>
      <c r="C22" s="90">
        <f>SUM(C20:C21)</f>
        <v>883</v>
      </c>
      <c r="E22" s="90">
        <f>SUM(E20:E21)</f>
        <v>875</v>
      </c>
      <c r="G22" s="92">
        <f>(C22-E22)/E22</f>
        <v>9.1428571428571435E-3</v>
      </c>
    </row>
    <row r="23" spans="1:7" ht="13.4" customHeight="1" x14ac:dyDescent="0.25"/>
    <row r="24" spans="1:7" ht="13.4" customHeight="1" x14ac:dyDescent="0.25"/>
    <row r="25" spans="1:7" ht="13.4" customHeight="1" x14ac:dyDescent="0.25">
      <c r="A25" s="153" t="s">
        <v>395</v>
      </c>
    </row>
    <row r="26" spans="1:7" ht="13.4" customHeight="1" x14ac:dyDescent="0.25">
      <c r="A26" s="40" t="s">
        <v>392</v>
      </c>
      <c r="C26" s="17">
        <v>882</v>
      </c>
      <c r="E26" s="17">
        <v>890</v>
      </c>
      <c r="G26" s="93">
        <f>(C26-E26)/E26</f>
        <v>-8.988764044943821E-3</v>
      </c>
    </row>
    <row r="27" spans="1:7" ht="13.4" customHeight="1" x14ac:dyDescent="0.25">
      <c r="A27" s="40" t="s">
        <v>393</v>
      </c>
      <c r="C27" s="94">
        <v>0</v>
      </c>
      <c r="E27" s="94">
        <v>-15</v>
      </c>
    </row>
    <row r="28" spans="1:7" ht="13.4" customHeight="1" x14ac:dyDescent="0.25">
      <c r="A28" s="167" t="s">
        <v>394</v>
      </c>
      <c r="B28" s="169"/>
      <c r="C28" s="99">
        <f>SUM(C26:C27)</f>
        <v>882</v>
      </c>
      <c r="E28" s="99">
        <f>SUM(E26:E27)</f>
        <v>875</v>
      </c>
      <c r="G28" s="168">
        <f>(C28-E28)/E28</f>
        <v>8.0000000000000002E-3</v>
      </c>
    </row>
    <row r="29" spans="1:7" ht="13" x14ac:dyDescent="0.3">
      <c r="A29" s="8"/>
      <c r="B29" s="8"/>
      <c r="C29" s="8"/>
      <c r="D29" s="8"/>
      <c r="E29" s="8"/>
      <c r="F29" s="8"/>
      <c r="G29" s="8"/>
    </row>
  </sheetData>
  <mergeCells count="4">
    <mergeCell ref="A2:E2"/>
    <mergeCell ref="A3:C3"/>
    <mergeCell ref="G1:K2"/>
    <mergeCell ref="A13:K13"/>
  </mergeCells>
  <pageMargins left="0.75" right="0.75" top="1" bottom="1" header="0.5" footer="0.5"/>
  <pageSetup scale="84" orientation="landscape" r:id="rId1"/>
  <headerFooter>
    <oddFooter>&amp;R20</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45"/>
  <sheetViews>
    <sheetView showRuler="0" zoomScaleNormal="100" workbookViewId="0"/>
  </sheetViews>
  <sheetFormatPr defaultColWidth="13.1796875" defaultRowHeight="12.5" x14ac:dyDescent="0.25"/>
  <cols>
    <col min="1" max="1" width="86.1796875" customWidth="1"/>
    <col min="2" max="2" width="0.54296875" customWidth="1"/>
    <col min="3" max="3" width="8.453125" customWidth="1"/>
    <col min="4" max="4" width="0.54296875" customWidth="1"/>
    <col min="5" max="5" width="8.453125" customWidth="1"/>
    <col min="6" max="6" width="0.54296875" customWidth="1"/>
    <col min="7" max="7" width="8.453125" customWidth="1"/>
    <col min="8" max="8" width="0.54296875" customWidth="1"/>
    <col min="9" max="9" width="8.453125" customWidth="1"/>
    <col min="10" max="10" width="0.54296875" customWidth="1"/>
    <col min="11" max="11" width="8.453125" customWidth="1"/>
    <col min="12" max="12" width="0.54296875" customWidth="1"/>
    <col min="13" max="13" width="6.26953125" customWidth="1"/>
    <col min="14" max="14" width="0.54296875" customWidth="1"/>
    <col min="15" max="15" width="6.26953125" customWidth="1"/>
  </cols>
  <sheetData>
    <row r="1" spans="1:15" ht="13.4" customHeight="1" x14ac:dyDescent="0.25">
      <c r="A1" s="9" t="s">
        <v>24</v>
      </c>
      <c r="I1" s="181"/>
      <c r="J1" s="182"/>
      <c r="K1" s="182"/>
      <c r="L1" s="182"/>
      <c r="M1" s="182"/>
      <c r="N1" s="182"/>
      <c r="O1" s="182"/>
    </row>
    <row r="2" spans="1:15" ht="35.9" customHeight="1" x14ac:dyDescent="0.25">
      <c r="A2" s="10" t="s">
        <v>25</v>
      </c>
      <c r="I2" s="182"/>
      <c r="J2" s="182"/>
      <c r="K2" s="182"/>
      <c r="L2" s="182"/>
      <c r="M2" s="182"/>
      <c r="N2" s="182"/>
      <c r="O2" s="182"/>
    </row>
    <row r="3" spans="1:15" ht="12.65" customHeight="1" x14ac:dyDescent="0.3">
      <c r="A3" s="185" t="s">
        <v>26</v>
      </c>
      <c r="B3" s="45"/>
      <c r="C3" s="45"/>
      <c r="D3" s="8"/>
      <c r="E3" s="8"/>
      <c r="F3" s="11"/>
      <c r="G3" s="11"/>
      <c r="H3" s="46"/>
      <c r="I3" s="46"/>
      <c r="J3" s="46"/>
      <c r="K3" s="46"/>
      <c r="L3" s="46"/>
      <c r="M3" s="186" t="s">
        <v>27</v>
      </c>
      <c r="N3" s="186"/>
      <c r="O3" s="186"/>
    </row>
    <row r="4" spans="1:15" ht="12.65" customHeight="1" x14ac:dyDescent="0.25">
      <c r="A4" s="182"/>
      <c r="C4" s="13" t="s">
        <v>29</v>
      </c>
      <c r="E4" s="13" t="s">
        <v>30</v>
      </c>
      <c r="G4" s="13" t="s">
        <v>31</v>
      </c>
      <c r="I4" s="13" t="s">
        <v>32</v>
      </c>
      <c r="K4" s="13" t="s">
        <v>33</v>
      </c>
      <c r="M4" s="14" t="s">
        <v>30</v>
      </c>
      <c r="N4" s="48"/>
      <c r="O4" s="14" t="s">
        <v>33</v>
      </c>
    </row>
    <row r="5" spans="1:15" ht="12.65" customHeight="1" x14ac:dyDescent="0.3">
      <c r="A5" s="15" t="s">
        <v>36</v>
      </c>
      <c r="C5" s="8"/>
      <c r="E5" s="8"/>
      <c r="G5" s="8"/>
      <c r="I5" s="8"/>
      <c r="K5" s="8"/>
      <c r="M5" s="8"/>
      <c r="O5" s="8"/>
    </row>
    <row r="6" spans="1:15" ht="12.65" customHeight="1" x14ac:dyDescent="0.25">
      <c r="A6" s="16" t="s">
        <v>39</v>
      </c>
      <c r="C6" s="17">
        <v>3228</v>
      </c>
      <c r="E6" s="17">
        <v>3338</v>
      </c>
      <c r="G6" s="17">
        <v>3394</v>
      </c>
      <c r="I6" s="17">
        <v>3315</v>
      </c>
      <c r="K6" s="17">
        <v>3266</v>
      </c>
      <c r="M6" s="23">
        <f>(C6-E6)/E6</f>
        <v>-3.2953864589574597E-2</v>
      </c>
      <c r="O6" s="23">
        <f>(C6-K6)/K6</f>
        <v>-1.1635027556644213E-2</v>
      </c>
    </row>
    <row r="7" spans="1:15" ht="10.75" customHeight="1" x14ac:dyDescent="0.25">
      <c r="A7" s="16" t="s">
        <v>40</v>
      </c>
      <c r="C7" s="25">
        <v>698</v>
      </c>
      <c r="E7" s="25">
        <v>677</v>
      </c>
      <c r="G7" s="25">
        <v>641</v>
      </c>
      <c r="I7" s="25">
        <v>645</v>
      </c>
      <c r="K7" s="25">
        <v>655</v>
      </c>
      <c r="M7" s="23">
        <f>(C7-E7)/E7</f>
        <v>3.10192023633678E-2</v>
      </c>
      <c r="O7" s="23">
        <f>(C7-K7)/K7</f>
        <v>6.5648854961832065E-2</v>
      </c>
    </row>
    <row r="8" spans="1:15" ht="12.65" customHeight="1" x14ac:dyDescent="0.25">
      <c r="A8" s="26" t="s">
        <v>41</v>
      </c>
      <c r="C8" s="27">
        <v>3926</v>
      </c>
      <c r="E8" s="27">
        <v>4015</v>
      </c>
      <c r="G8" s="27">
        <v>4035</v>
      </c>
      <c r="I8" s="27">
        <v>3960</v>
      </c>
      <c r="K8" s="27">
        <v>3921</v>
      </c>
      <c r="M8" s="18">
        <f>(C8-E8)/E8</f>
        <v>-2.2166874221668742E-2</v>
      </c>
      <c r="O8" s="18">
        <f>(C8-K8)/K8</f>
        <v>1.2751849018107625E-3</v>
      </c>
    </row>
    <row r="9" spans="1:15" ht="10.75" customHeight="1" x14ac:dyDescent="0.25">
      <c r="A9" s="28" t="s">
        <v>42</v>
      </c>
      <c r="C9" s="19">
        <v>2</v>
      </c>
      <c r="E9" s="19">
        <v>-17</v>
      </c>
      <c r="G9" s="19">
        <v>-45</v>
      </c>
      <c r="I9" s="19">
        <v>-86</v>
      </c>
      <c r="K9" s="19">
        <v>-83</v>
      </c>
      <c r="M9" s="21" t="s">
        <v>38</v>
      </c>
      <c r="O9" s="21" t="s">
        <v>38</v>
      </c>
    </row>
    <row r="10" spans="1:15" ht="10.75" customHeight="1" x14ac:dyDescent="0.25">
      <c r="A10" s="28" t="s">
        <v>43</v>
      </c>
      <c r="C10" s="29">
        <v>3006</v>
      </c>
      <c r="E10" s="29">
        <v>2967</v>
      </c>
      <c r="G10" s="29">
        <v>2918</v>
      </c>
      <c r="I10" s="29">
        <v>2778</v>
      </c>
      <c r="K10" s="29">
        <v>2851</v>
      </c>
      <c r="M10" s="18">
        <f t="shared" ref="M10:M16" si="0">(C10-E10)/E10</f>
        <v>1.314459049544995E-2</v>
      </c>
      <c r="O10" s="18">
        <f t="shared" ref="O10:O16" si="1">(C10-K10)/K10</f>
        <v>5.436688881094353E-2</v>
      </c>
    </row>
    <row r="11" spans="1:15" ht="12.65" customHeight="1" x14ac:dyDescent="0.25">
      <c r="A11" s="28" t="s">
        <v>44</v>
      </c>
      <c r="C11" s="30">
        <v>918</v>
      </c>
      <c r="E11" s="30">
        <v>1065</v>
      </c>
      <c r="G11" s="30">
        <v>1162</v>
      </c>
      <c r="I11" s="30">
        <v>1268</v>
      </c>
      <c r="K11" s="30">
        <v>1153</v>
      </c>
      <c r="M11" s="18">
        <f t="shared" si="0"/>
        <v>-0.13802816901408452</v>
      </c>
      <c r="O11" s="18">
        <f t="shared" si="1"/>
        <v>-0.20381613183000868</v>
      </c>
    </row>
    <row r="12" spans="1:15" ht="10.75" customHeight="1" x14ac:dyDescent="0.25">
      <c r="A12" s="16" t="s">
        <v>45</v>
      </c>
      <c r="C12" s="25">
        <v>153</v>
      </c>
      <c r="E12" s="25">
        <v>196</v>
      </c>
      <c r="G12" s="25">
        <v>219</v>
      </c>
      <c r="I12" s="25">
        <v>241</v>
      </c>
      <c r="K12" s="25">
        <v>221</v>
      </c>
      <c r="M12" s="23">
        <f t="shared" si="0"/>
        <v>-0.21938775510204081</v>
      </c>
      <c r="O12" s="23">
        <f t="shared" si="1"/>
        <v>-0.30769230769230771</v>
      </c>
    </row>
    <row r="13" spans="1:15" ht="12.65" customHeight="1" x14ac:dyDescent="0.25">
      <c r="A13" s="26" t="s">
        <v>46</v>
      </c>
      <c r="C13" s="31">
        <v>765</v>
      </c>
      <c r="E13" s="31">
        <v>869</v>
      </c>
      <c r="G13" s="31">
        <v>943</v>
      </c>
      <c r="I13" s="31">
        <v>1027</v>
      </c>
      <c r="K13" s="31">
        <v>932</v>
      </c>
      <c r="M13" s="18">
        <f t="shared" si="0"/>
        <v>-0.11967779056386652</v>
      </c>
      <c r="O13" s="18">
        <f t="shared" si="1"/>
        <v>-0.17918454935622319</v>
      </c>
    </row>
    <row r="14" spans="1:15" ht="12.65" customHeight="1" x14ac:dyDescent="0.25">
      <c r="A14" s="26" t="s">
        <v>47</v>
      </c>
      <c r="C14" s="32">
        <v>699</v>
      </c>
      <c r="E14" s="32">
        <v>822</v>
      </c>
      <c r="G14" s="32">
        <v>881</v>
      </c>
      <c r="I14" s="32">
        <v>991</v>
      </c>
      <c r="K14" s="32">
        <v>858</v>
      </c>
      <c r="M14" s="33">
        <f t="shared" si="0"/>
        <v>-0.14963503649635038</v>
      </c>
      <c r="O14" s="33">
        <f t="shared" si="1"/>
        <v>-0.18531468531468531</v>
      </c>
    </row>
    <row r="15" spans="1:15" ht="12.65" customHeight="1" x14ac:dyDescent="0.25">
      <c r="A15" s="16" t="s">
        <v>48</v>
      </c>
      <c r="C15" s="35">
        <v>0.86</v>
      </c>
      <c r="E15" s="35">
        <v>1.01</v>
      </c>
      <c r="G15" s="35">
        <v>1.04</v>
      </c>
      <c r="I15" s="35">
        <v>1.1299999999999999</v>
      </c>
      <c r="K15" s="35">
        <v>0.97</v>
      </c>
      <c r="M15" s="23">
        <f t="shared" si="0"/>
        <v>-0.14851485148514854</v>
      </c>
      <c r="O15" s="23">
        <f t="shared" si="1"/>
        <v>-0.11340206185567009</v>
      </c>
    </row>
    <row r="16" spans="1:15" ht="12.65" customHeight="1" x14ac:dyDescent="0.25">
      <c r="A16" s="16" t="s">
        <v>49</v>
      </c>
      <c r="C16" s="20">
        <v>813986</v>
      </c>
      <c r="E16" s="20">
        <v>817345</v>
      </c>
      <c r="G16" s="20">
        <v>849028</v>
      </c>
      <c r="I16" s="20">
        <v>873475</v>
      </c>
      <c r="K16" s="20">
        <v>885655</v>
      </c>
      <c r="M16" s="23">
        <f t="shared" si="0"/>
        <v>-4.109647700787305E-3</v>
      </c>
      <c r="O16" s="23">
        <f t="shared" si="1"/>
        <v>-8.0922029458423431E-2</v>
      </c>
    </row>
    <row r="17" spans="1:15" ht="3.25" customHeight="1" x14ac:dyDescent="0.25"/>
    <row r="18" spans="1:15" ht="12.65" customHeight="1" x14ac:dyDescent="0.25">
      <c r="A18" s="28" t="s">
        <v>50</v>
      </c>
    </row>
    <row r="19" spans="1:15" ht="12.65" customHeight="1" x14ac:dyDescent="0.25">
      <c r="A19" s="16" t="s">
        <v>51</v>
      </c>
      <c r="C19" s="24">
        <v>0.23</v>
      </c>
      <c r="E19" s="24">
        <v>0.27</v>
      </c>
      <c r="G19" s="24">
        <v>0.28999999999999998</v>
      </c>
      <c r="I19" s="24">
        <v>0.32</v>
      </c>
      <c r="K19" s="24">
        <v>0.28999999999999998</v>
      </c>
    </row>
    <row r="20" spans="1:15" ht="12.65" customHeight="1" x14ac:dyDescent="0.25">
      <c r="A20" s="16" t="s">
        <v>52</v>
      </c>
      <c r="C20" s="36">
        <v>7.5999999999999998E-2</v>
      </c>
      <c r="E20" s="36">
        <v>8.5999999999999993E-2</v>
      </c>
      <c r="G20" s="36">
        <v>8.8000000000000009E-2</v>
      </c>
      <c r="I20" s="36">
        <v>9.8000000000000004E-2</v>
      </c>
      <c r="K20" s="36">
        <v>8.5000000000000006E-2</v>
      </c>
    </row>
    <row r="21" spans="1:15" ht="12.65" customHeight="1" x14ac:dyDescent="0.25">
      <c r="A21" s="16" t="s">
        <v>53</v>
      </c>
      <c r="C21" s="36">
        <v>0.154</v>
      </c>
      <c r="E21" s="36">
        <v>0.17199999999999999</v>
      </c>
      <c r="G21" s="36">
        <v>0.16800000000000001</v>
      </c>
      <c r="I21" s="36">
        <v>0.18600000000000003</v>
      </c>
      <c r="K21" s="36">
        <v>0.161</v>
      </c>
    </row>
    <row r="22" spans="1:15" ht="12.65" customHeight="1" x14ac:dyDescent="0.25">
      <c r="A22" s="16" t="s">
        <v>54</v>
      </c>
      <c r="C22" s="24">
        <v>0.35000000000000003</v>
      </c>
      <c r="E22" s="24">
        <v>0.38</v>
      </c>
      <c r="G22" s="24">
        <v>0.38</v>
      </c>
      <c r="I22" s="24">
        <v>0.38</v>
      </c>
      <c r="K22" s="24">
        <v>0.37</v>
      </c>
    </row>
    <row r="23" spans="1:15" ht="3.25" customHeight="1" x14ac:dyDescent="0.25"/>
    <row r="24" spans="1:15" ht="12.65" customHeight="1" x14ac:dyDescent="0.25">
      <c r="A24" s="37" t="s">
        <v>55</v>
      </c>
    </row>
    <row r="25" spans="1:15" ht="12.65" customHeight="1" x14ac:dyDescent="0.25">
      <c r="A25" s="16" t="s">
        <v>56</v>
      </c>
      <c r="C25" s="38">
        <v>45.5</v>
      </c>
      <c r="E25" s="38">
        <v>46.7</v>
      </c>
      <c r="G25" s="38">
        <v>45.3</v>
      </c>
      <c r="I25" s="38">
        <v>45</v>
      </c>
      <c r="K25" s="38">
        <v>41.7</v>
      </c>
      <c r="M25" s="23">
        <f>(C25-E25)/E25</f>
        <v>-2.5695931477516119E-2</v>
      </c>
      <c r="O25" s="24">
        <f>(C25-K25)/K25</f>
        <v>9.1127098321342845E-2</v>
      </c>
    </row>
    <row r="26" spans="1:15" ht="12.65" customHeight="1" x14ac:dyDescent="0.25">
      <c r="A26" s="16" t="s">
        <v>57</v>
      </c>
      <c r="C26" s="39">
        <v>2.27</v>
      </c>
      <c r="E26" s="39">
        <v>2.4300000000000002</v>
      </c>
      <c r="G26" s="39">
        <v>2.31</v>
      </c>
      <c r="I26" s="39">
        <v>2.3199999999999998</v>
      </c>
      <c r="K26" s="39">
        <v>2.21</v>
      </c>
      <c r="M26" s="23">
        <f>(C26-E26)/E26</f>
        <v>-6.5843621399177002E-2</v>
      </c>
      <c r="O26" s="24">
        <v>0.02</v>
      </c>
    </row>
    <row r="27" spans="1:15" ht="12.65" customHeight="1" x14ac:dyDescent="0.25">
      <c r="A27" s="40" t="s">
        <v>58</v>
      </c>
      <c r="C27" s="22">
        <v>49600</v>
      </c>
      <c r="E27" s="22">
        <v>49100</v>
      </c>
      <c r="G27" s="22">
        <v>48900</v>
      </c>
      <c r="I27" s="22">
        <v>48800</v>
      </c>
      <c r="K27" s="22">
        <v>48000</v>
      </c>
      <c r="M27" s="24">
        <f>(C27-E27)/E27</f>
        <v>1.0183299389002037E-2</v>
      </c>
      <c r="O27" s="24">
        <f>(C27-K27)/K27</f>
        <v>3.3333333333333333E-2</v>
      </c>
    </row>
    <row r="28" spans="1:15" ht="12.65" customHeight="1" x14ac:dyDescent="0.25">
      <c r="A28" s="16" t="s">
        <v>59</v>
      </c>
      <c r="C28" s="39">
        <v>45.76</v>
      </c>
      <c r="E28" s="39">
        <v>47.5</v>
      </c>
      <c r="G28" s="39">
        <v>47.3</v>
      </c>
      <c r="I28" s="39">
        <v>47.2</v>
      </c>
      <c r="K28" s="39">
        <v>46.16</v>
      </c>
    </row>
    <row r="29" spans="1:15" ht="12.65" customHeight="1" x14ac:dyDescent="0.25">
      <c r="A29" s="16" t="s">
        <v>60</v>
      </c>
      <c r="C29" s="39">
        <v>22.76</v>
      </c>
      <c r="E29" s="39">
        <v>24.31</v>
      </c>
      <c r="G29" s="39">
        <v>24.88</v>
      </c>
      <c r="I29" s="39">
        <v>25.64</v>
      </c>
      <c r="K29" s="39">
        <v>24.88</v>
      </c>
    </row>
    <row r="30" spans="1:15" ht="12.65" customHeight="1" x14ac:dyDescent="0.25">
      <c r="A30" s="16" t="s">
        <v>61</v>
      </c>
      <c r="C30" s="39">
        <v>0.34</v>
      </c>
      <c r="E30" s="39">
        <v>0.34</v>
      </c>
      <c r="G30" s="39">
        <v>0.34</v>
      </c>
      <c r="I30" s="39">
        <v>0.31</v>
      </c>
      <c r="K30" s="39">
        <v>0.31</v>
      </c>
    </row>
    <row r="31" spans="1:15" ht="12.65" customHeight="1" x14ac:dyDescent="0.25">
      <c r="A31" s="16" t="s">
        <v>62</v>
      </c>
      <c r="C31" s="24">
        <v>0.4</v>
      </c>
      <c r="E31" s="24">
        <v>0.34</v>
      </c>
      <c r="G31" s="24">
        <v>0.34</v>
      </c>
      <c r="I31" s="24">
        <v>0.28000000000000003</v>
      </c>
      <c r="K31" s="24">
        <v>0.32</v>
      </c>
    </row>
    <row r="32" spans="1:15" ht="12.65" customHeight="1" x14ac:dyDescent="0.25">
      <c r="A32" s="16" t="s">
        <v>63</v>
      </c>
      <c r="C32" s="39">
        <v>49.63</v>
      </c>
      <c r="E32" s="39">
        <v>58.08</v>
      </c>
      <c r="G32" s="39">
        <v>51.84</v>
      </c>
      <c r="I32" s="39">
        <v>51.23</v>
      </c>
      <c r="K32" s="39">
        <v>47.29</v>
      </c>
    </row>
    <row r="33" spans="1:15" ht="12.65" customHeight="1" x14ac:dyDescent="0.25">
      <c r="A33" s="16" t="s">
        <v>64</v>
      </c>
      <c r="C33" s="41">
        <v>40091</v>
      </c>
      <c r="E33" s="41">
        <v>46705</v>
      </c>
      <c r="G33" s="41">
        <v>42811</v>
      </c>
      <c r="I33" s="41">
        <v>44220</v>
      </c>
      <c r="K33" s="41">
        <v>41401</v>
      </c>
    </row>
    <row r="34" spans="1:15" ht="12.65" customHeight="1" x14ac:dyDescent="0.25">
      <c r="A34" s="16" t="s">
        <v>65</v>
      </c>
      <c r="C34" s="20">
        <v>807798</v>
      </c>
      <c r="E34" s="20">
        <v>804145</v>
      </c>
      <c r="G34" s="20">
        <v>825821</v>
      </c>
      <c r="I34" s="20">
        <v>863174</v>
      </c>
      <c r="K34" s="20">
        <v>875481</v>
      </c>
    </row>
    <row r="35" spans="1:15" ht="3.25" customHeight="1" x14ac:dyDescent="0.25"/>
    <row r="36" spans="1:15" ht="12.65" customHeight="1" x14ac:dyDescent="0.25">
      <c r="A36" s="28" t="s">
        <v>66</v>
      </c>
    </row>
    <row r="37" spans="1:15" ht="12.65" customHeight="1" x14ac:dyDescent="0.25">
      <c r="A37" s="16" t="s">
        <v>67</v>
      </c>
      <c r="C37" s="36">
        <v>0.10100000000000001</v>
      </c>
      <c r="E37" s="36">
        <v>0.11199999999999999</v>
      </c>
      <c r="G37" s="36">
        <v>0.11699999999999999</v>
      </c>
      <c r="I37" s="36">
        <v>0.126</v>
      </c>
      <c r="K37" s="36">
        <v>0.126</v>
      </c>
    </row>
    <row r="38" spans="1:15" ht="12.65" customHeight="1" x14ac:dyDescent="0.25">
      <c r="A38" s="16" t="s">
        <v>68</v>
      </c>
      <c r="C38" s="36">
        <v>0.129</v>
      </c>
      <c r="E38" s="36">
        <v>0.14000000000000001</v>
      </c>
      <c r="G38" s="36">
        <v>0.14400000000000002</v>
      </c>
      <c r="I38" s="36">
        <v>0.152</v>
      </c>
      <c r="K38" s="36">
        <v>0.152</v>
      </c>
    </row>
    <row r="39" spans="1:15" ht="12.65" customHeight="1" x14ac:dyDescent="0.25">
      <c r="A39" s="16" t="s">
        <v>69</v>
      </c>
      <c r="C39" s="36">
        <v>0.13800000000000001</v>
      </c>
      <c r="E39" s="36">
        <v>0.14899999999999999</v>
      </c>
      <c r="G39" s="36">
        <v>0.152</v>
      </c>
      <c r="I39" s="36">
        <v>0.16</v>
      </c>
      <c r="K39" s="36">
        <v>0.161</v>
      </c>
    </row>
    <row r="40" spans="1:15" ht="12.65" customHeight="1" x14ac:dyDescent="0.25">
      <c r="A40" s="16" t="s">
        <v>70</v>
      </c>
      <c r="C40" s="42">
        <v>5.2999999999999999E-2</v>
      </c>
      <c r="E40" s="42">
        <v>5.5E-2</v>
      </c>
      <c r="G40" s="42">
        <v>5.7000000000000002E-2</v>
      </c>
      <c r="I40" s="42">
        <v>0.06</v>
      </c>
      <c r="K40" s="42">
        <v>5.7999999999999996E-2</v>
      </c>
    </row>
    <row r="41" spans="1:15" ht="12.65" customHeight="1" x14ac:dyDescent="0.25">
      <c r="A41" s="43" t="s">
        <v>71</v>
      </c>
      <c r="C41" s="44">
        <v>6.2000000000000006E-2</v>
      </c>
      <c r="E41" s="44">
        <v>6.6000000000000003E-2</v>
      </c>
      <c r="G41" s="44">
        <v>7.0000000000000007E-2</v>
      </c>
      <c r="I41" s="44">
        <v>7.4999999999999997E-2</v>
      </c>
      <c r="K41" s="44">
        <v>8.1000000000000003E-2</v>
      </c>
    </row>
    <row r="42" spans="1:15" ht="20.9" customHeight="1" x14ac:dyDescent="0.25">
      <c r="A42" s="189" t="s">
        <v>72</v>
      </c>
      <c r="B42" s="189"/>
      <c r="C42" s="189"/>
      <c r="D42" s="189"/>
      <c r="E42" s="189"/>
      <c r="F42" s="189"/>
      <c r="G42" s="189"/>
      <c r="H42" s="189"/>
      <c r="I42" s="189"/>
      <c r="J42" s="189"/>
      <c r="K42" s="189"/>
      <c r="L42" s="189"/>
      <c r="M42" s="189"/>
      <c r="N42" s="189"/>
      <c r="O42" s="189"/>
    </row>
    <row r="43" spans="1:15" ht="20.9" customHeight="1" x14ac:dyDescent="0.25">
      <c r="A43" s="187" t="s">
        <v>73</v>
      </c>
      <c r="B43" s="188"/>
      <c r="C43" s="188"/>
      <c r="D43" s="188"/>
      <c r="E43" s="188"/>
      <c r="F43" s="188"/>
      <c r="G43" s="188"/>
      <c r="H43" s="188"/>
      <c r="I43" s="188"/>
      <c r="J43" s="188"/>
      <c r="K43" s="188"/>
      <c r="L43" s="188"/>
      <c r="M43" s="188"/>
      <c r="N43" s="188"/>
      <c r="O43" s="188"/>
    </row>
    <row r="44" spans="1:15" ht="33.65" customHeight="1" x14ac:dyDescent="0.25">
      <c r="A44" s="187" t="s">
        <v>411</v>
      </c>
      <c r="B44" s="188"/>
      <c r="C44" s="188"/>
      <c r="D44" s="188"/>
      <c r="E44" s="188"/>
      <c r="F44" s="188"/>
      <c r="G44" s="188"/>
      <c r="H44" s="188"/>
      <c r="I44" s="188"/>
      <c r="J44" s="188"/>
      <c r="K44" s="188"/>
      <c r="L44" s="188"/>
      <c r="M44" s="188"/>
      <c r="N44" s="188"/>
      <c r="O44" s="188"/>
    </row>
    <row r="45" spans="1:15" ht="12.65" customHeight="1" x14ac:dyDescent="0.25">
      <c r="A45" s="187" t="s">
        <v>74</v>
      </c>
      <c r="B45" s="188"/>
      <c r="C45" s="188"/>
      <c r="D45" s="188"/>
      <c r="E45" s="188"/>
      <c r="F45" s="188"/>
      <c r="G45" s="188"/>
      <c r="H45" s="188"/>
      <c r="I45" s="188"/>
      <c r="J45" s="188"/>
      <c r="K45" s="188"/>
      <c r="L45" s="188"/>
      <c r="M45" s="188"/>
      <c r="N45" s="188"/>
      <c r="O45" s="188"/>
    </row>
  </sheetData>
  <mergeCells count="7">
    <mergeCell ref="A3:A4"/>
    <mergeCell ref="I1:O2"/>
    <mergeCell ref="M3:O3"/>
    <mergeCell ref="A44:O44"/>
    <mergeCell ref="A45:O45"/>
    <mergeCell ref="A43:O43"/>
    <mergeCell ref="A42:O42"/>
  </mergeCells>
  <pageMargins left="0.75" right="0.75" top="1" bottom="1" header="0.5" footer="0.5"/>
  <pageSetup scale="79" orientation="landscape" r:id="rId1"/>
  <headerFooter>
    <oddFooter>&amp;R3</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42"/>
  <sheetViews>
    <sheetView showRuler="0" zoomScaleNormal="100" workbookViewId="0"/>
  </sheetViews>
  <sheetFormatPr defaultColWidth="13.1796875" defaultRowHeight="12.5" x14ac:dyDescent="0.25"/>
  <cols>
    <col min="1" max="1" width="82.1796875" customWidth="1"/>
    <col min="2" max="2" width="0.54296875" customWidth="1"/>
    <col min="3" max="3" width="8.54296875" customWidth="1"/>
    <col min="4" max="4" width="0.54296875" customWidth="1"/>
    <col min="5" max="5" width="8.54296875" customWidth="1"/>
    <col min="6" max="6" width="0.54296875" customWidth="1"/>
    <col min="7" max="7" width="8.54296875" customWidth="1"/>
    <col min="8" max="8" width="0.54296875" customWidth="1"/>
    <col min="9" max="9" width="8.54296875" customWidth="1"/>
    <col min="10" max="10" width="0.54296875" customWidth="1"/>
    <col min="11" max="11" width="8.54296875" customWidth="1"/>
    <col min="12" max="12" width="0.54296875" customWidth="1"/>
    <col min="13" max="13" width="7.54296875" customWidth="1"/>
    <col min="14" max="14" width="0.54296875" customWidth="1"/>
    <col min="15" max="15" width="7.54296875" customWidth="1"/>
  </cols>
  <sheetData>
    <row r="1" spans="1:15" ht="13.4" customHeight="1" x14ac:dyDescent="0.25">
      <c r="A1" s="9" t="s">
        <v>24</v>
      </c>
      <c r="I1" s="181"/>
      <c r="J1" s="182"/>
      <c r="K1" s="182"/>
      <c r="L1" s="182"/>
      <c r="M1" s="182"/>
      <c r="N1" s="182"/>
      <c r="O1" s="182"/>
    </row>
    <row r="2" spans="1:15" ht="35.9" customHeight="1" x14ac:dyDescent="0.25">
      <c r="A2" s="10" t="s">
        <v>75</v>
      </c>
      <c r="I2" s="182"/>
      <c r="J2" s="182"/>
      <c r="K2" s="182"/>
      <c r="L2" s="182"/>
      <c r="M2" s="182"/>
      <c r="N2" s="182"/>
      <c r="O2" s="182"/>
    </row>
    <row r="3" spans="1:15" ht="10.75" customHeight="1" x14ac:dyDescent="0.25">
      <c r="A3" s="11"/>
      <c r="B3" s="47"/>
      <c r="C3" s="47"/>
      <c r="D3" s="47"/>
      <c r="E3" s="47"/>
      <c r="F3" s="66"/>
      <c r="G3" s="66"/>
      <c r="H3" s="48"/>
      <c r="I3" s="48"/>
      <c r="J3" s="48"/>
      <c r="K3" s="48"/>
      <c r="L3" s="48"/>
      <c r="M3" s="67"/>
      <c r="N3" s="50"/>
      <c r="O3" s="50"/>
    </row>
    <row r="4" spans="1:15" ht="10.75" customHeight="1" x14ac:dyDescent="0.25">
      <c r="A4" s="190" t="s">
        <v>76</v>
      </c>
      <c r="M4" s="191" t="s">
        <v>27</v>
      </c>
      <c r="N4" s="192"/>
      <c r="O4" s="192"/>
    </row>
    <row r="5" spans="1:15" ht="10.75" customHeight="1" x14ac:dyDescent="0.25">
      <c r="A5" s="182"/>
      <c r="C5" s="13" t="s">
        <v>29</v>
      </c>
      <c r="E5" s="13" t="s">
        <v>30</v>
      </c>
      <c r="G5" s="13" t="s">
        <v>31</v>
      </c>
      <c r="I5" s="13" t="s">
        <v>32</v>
      </c>
      <c r="K5" s="13" t="s">
        <v>33</v>
      </c>
      <c r="M5" s="14" t="s">
        <v>30</v>
      </c>
      <c r="N5" s="48"/>
      <c r="O5" s="14" t="s">
        <v>33</v>
      </c>
    </row>
    <row r="6" spans="1:15" ht="10" customHeight="1" x14ac:dyDescent="0.25">
      <c r="A6" s="50" t="s">
        <v>77</v>
      </c>
      <c r="C6" s="47"/>
      <c r="E6" s="47"/>
      <c r="G6" s="47"/>
      <c r="I6" s="47"/>
      <c r="K6" s="47"/>
      <c r="M6" s="47"/>
      <c r="O6" s="47"/>
    </row>
    <row r="7" spans="1:15" ht="10.75" customHeight="1" x14ac:dyDescent="0.25">
      <c r="A7" s="52" t="s">
        <v>79</v>
      </c>
      <c r="C7" s="170">
        <v>1993</v>
      </c>
      <c r="D7" s="171"/>
      <c r="E7" s="170">
        <v>2061</v>
      </c>
      <c r="F7" s="171"/>
      <c r="G7" s="170">
        <v>2091</v>
      </c>
      <c r="H7" s="171"/>
      <c r="I7" s="170">
        <v>2076</v>
      </c>
      <c r="J7" s="171"/>
      <c r="K7" s="170">
        <v>2056</v>
      </c>
      <c r="M7" s="53">
        <f t="shared" ref="M7:M12" si="0">(C7-E7)/E7</f>
        <v>-3.2993692382338673E-2</v>
      </c>
      <c r="O7" s="53">
        <f t="shared" ref="O7:O12" si="1">(C7-K7)/K7</f>
        <v>-3.0642023346303501E-2</v>
      </c>
    </row>
    <row r="8" spans="1:15" ht="10.75" customHeight="1" x14ac:dyDescent="0.25">
      <c r="A8" s="51" t="s">
        <v>80</v>
      </c>
      <c r="C8" s="20">
        <v>883</v>
      </c>
      <c r="E8" s="20">
        <v>896</v>
      </c>
      <c r="G8" s="20">
        <v>913</v>
      </c>
      <c r="I8" s="20">
        <v>889</v>
      </c>
      <c r="K8" s="20">
        <v>890</v>
      </c>
      <c r="M8" s="23">
        <f t="shared" si="0"/>
        <v>-1.4508928571428572E-2</v>
      </c>
      <c r="O8" s="23">
        <f t="shared" si="1"/>
        <v>-7.8651685393258432E-3</v>
      </c>
    </row>
    <row r="9" spans="1:15" ht="10.75" customHeight="1" x14ac:dyDescent="0.25">
      <c r="A9" s="51" t="s">
        <v>81</v>
      </c>
      <c r="C9" s="20">
        <v>207</v>
      </c>
      <c r="E9" s="20">
        <v>199</v>
      </c>
      <c r="G9" s="20">
        <v>185</v>
      </c>
      <c r="I9" s="20">
        <v>184</v>
      </c>
      <c r="K9" s="20">
        <v>231</v>
      </c>
      <c r="M9" s="23">
        <f t="shared" si="0"/>
        <v>4.0201005025125629E-2</v>
      </c>
      <c r="O9" s="23">
        <f t="shared" si="1"/>
        <v>-0.1038961038961039</v>
      </c>
    </row>
    <row r="10" spans="1:15" ht="10.75" customHeight="1" x14ac:dyDescent="0.25">
      <c r="A10" s="51" t="s">
        <v>82</v>
      </c>
      <c r="C10" s="20">
        <v>45</v>
      </c>
      <c r="E10" s="20">
        <v>47</v>
      </c>
      <c r="G10" s="20">
        <v>48</v>
      </c>
      <c r="I10" s="20">
        <v>48</v>
      </c>
      <c r="K10" s="20">
        <v>51</v>
      </c>
      <c r="M10" s="23">
        <f t="shared" si="0"/>
        <v>-4.2553191489361701E-2</v>
      </c>
      <c r="O10" s="23">
        <f t="shared" si="1"/>
        <v>-0.11764705882352941</v>
      </c>
    </row>
    <row r="11" spans="1:15" ht="10.75" customHeight="1" x14ac:dyDescent="0.25">
      <c r="A11" s="51" t="s">
        <v>83</v>
      </c>
      <c r="C11" s="25">
        <v>30</v>
      </c>
      <c r="E11" s="25">
        <v>28</v>
      </c>
      <c r="G11" s="25">
        <v>28</v>
      </c>
      <c r="I11" s="25">
        <v>27</v>
      </c>
      <c r="K11" s="25">
        <v>29</v>
      </c>
      <c r="M11" s="23">
        <f t="shared" si="0"/>
        <v>7.1428571428571425E-2</v>
      </c>
      <c r="O11" s="23">
        <f t="shared" si="1"/>
        <v>3.4482758620689655E-2</v>
      </c>
    </row>
    <row r="12" spans="1:15" ht="10.75" customHeight="1" x14ac:dyDescent="0.25">
      <c r="A12" s="55" t="s">
        <v>414</v>
      </c>
      <c r="C12" s="56">
        <v>3158</v>
      </c>
      <c r="E12" s="56">
        <v>3231</v>
      </c>
      <c r="G12" s="56">
        <v>3265</v>
      </c>
      <c r="I12" s="56">
        <v>3224</v>
      </c>
      <c r="K12" s="56">
        <v>3257</v>
      </c>
      <c r="M12" s="57">
        <f t="shared" si="0"/>
        <v>-2.2593624264933457E-2</v>
      </c>
      <c r="O12" s="57">
        <f t="shared" si="1"/>
        <v>-3.0396070003070309E-2</v>
      </c>
    </row>
    <row r="13" spans="1:15" ht="10.75" customHeight="1" x14ac:dyDescent="0.25">
      <c r="A13" s="51" t="s">
        <v>85</v>
      </c>
      <c r="C13" s="58">
        <v>70</v>
      </c>
      <c r="E13" s="58">
        <v>107</v>
      </c>
      <c r="G13" s="58">
        <v>129</v>
      </c>
      <c r="I13" s="58">
        <v>91</v>
      </c>
      <c r="K13" s="58">
        <v>9</v>
      </c>
      <c r="M13" s="59" t="s">
        <v>38</v>
      </c>
      <c r="O13" s="59" t="s">
        <v>38</v>
      </c>
    </row>
    <row r="14" spans="1:15" ht="10.75" customHeight="1" x14ac:dyDescent="0.25">
      <c r="A14" s="55" t="s">
        <v>415</v>
      </c>
      <c r="C14" s="56">
        <v>3228</v>
      </c>
      <c r="E14" s="56">
        <v>3338</v>
      </c>
      <c r="G14" s="56">
        <v>3394</v>
      </c>
      <c r="I14" s="56">
        <v>3315</v>
      </c>
      <c r="K14" s="56">
        <v>3266</v>
      </c>
      <c r="M14" s="57">
        <f>(C14-E14)/E14</f>
        <v>-3.2953864589574597E-2</v>
      </c>
      <c r="O14" s="57">
        <f>(C14-K14)/K14</f>
        <v>-1.1635027556644213E-2</v>
      </c>
    </row>
    <row r="15" spans="1:15" ht="10.75" customHeight="1" x14ac:dyDescent="0.25">
      <c r="A15" s="51" t="s">
        <v>40</v>
      </c>
      <c r="C15" s="25">
        <v>698</v>
      </c>
      <c r="E15" s="25">
        <v>677</v>
      </c>
      <c r="G15" s="25">
        <v>641</v>
      </c>
      <c r="I15" s="25">
        <v>645</v>
      </c>
      <c r="K15" s="25">
        <v>655</v>
      </c>
      <c r="M15" s="23">
        <f>(C15-E15)/E15</f>
        <v>3.10192023633678E-2</v>
      </c>
      <c r="O15" s="23">
        <f>(C15-K15)/K15</f>
        <v>6.5648854961832065E-2</v>
      </c>
    </row>
    <row r="16" spans="1:15" ht="10.75" customHeight="1" x14ac:dyDescent="0.25">
      <c r="A16" s="55" t="s">
        <v>416</v>
      </c>
      <c r="C16" s="56">
        <v>3926</v>
      </c>
      <c r="E16" s="56">
        <v>4015</v>
      </c>
      <c r="G16" s="56">
        <v>4035</v>
      </c>
      <c r="I16" s="56">
        <v>3960</v>
      </c>
      <c r="K16" s="56">
        <v>3921</v>
      </c>
      <c r="M16" s="57">
        <f>(C16-E16)/E16</f>
        <v>-2.2166874221668742E-2</v>
      </c>
      <c r="O16" s="57">
        <f>(C16-K16)/K16</f>
        <v>1.2751849018107625E-3</v>
      </c>
    </row>
    <row r="17" spans="1:15" ht="10" customHeight="1" x14ac:dyDescent="0.25">
      <c r="A17" s="28" t="s">
        <v>42</v>
      </c>
      <c r="C17" s="19">
        <v>2</v>
      </c>
      <c r="E17" s="19">
        <v>-17</v>
      </c>
      <c r="G17" s="19">
        <v>-45</v>
      </c>
      <c r="I17" s="19">
        <v>-86</v>
      </c>
      <c r="K17" s="19">
        <v>-83</v>
      </c>
      <c r="M17" s="21" t="s">
        <v>38</v>
      </c>
      <c r="O17" s="21" t="s">
        <v>38</v>
      </c>
    </row>
    <row r="18" spans="1:15" ht="10.75" customHeight="1" x14ac:dyDescent="0.25">
      <c r="A18" s="28" t="s">
        <v>43</v>
      </c>
    </row>
    <row r="19" spans="1:15" ht="10.75" customHeight="1" x14ac:dyDescent="0.25">
      <c r="A19" s="51" t="s">
        <v>88</v>
      </c>
      <c r="C19" s="20">
        <v>1702</v>
      </c>
      <c r="E19" s="20">
        <v>1633</v>
      </c>
      <c r="G19" s="20">
        <v>1584</v>
      </c>
      <c r="I19" s="20">
        <v>1518</v>
      </c>
      <c r="K19" s="20">
        <v>1602</v>
      </c>
      <c r="M19" s="23">
        <f t="shared" ref="M19:M32" si="2">(C19-E19)/E19</f>
        <v>4.2253521126760563E-2</v>
      </c>
      <c r="O19" s="23">
        <f t="shared" ref="O19:O32" si="3">(C19-K19)/K19</f>
        <v>6.2421972534332085E-2</v>
      </c>
    </row>
    <row r="20" spans="1:15" ht="10.75" customHeight="1" x14ac:dyDescent="0.25">
      <c r="A20" s="51" t="s">
        <v>89</v>
      </c>
      <c r="C20" s="20">
        <v>399</v>
      </c>
      <c r="E20" s="20">
        <v>379</v>
      </c>
      <c r="G20" s="20">
        <v>372</v>
      </c>
      <c r="I20" s="20">
        <v>365</v>
      </c>
      <c r="K20" s="20">
        <v>362</v>
      </c>
      <c r="M20" s="23">
        <f t="shared" si="2"/>
        <v>5.2770448548812667E-2</v>
      </c>
      <c r="O20" s="23">
        <f t="shared" si="3"/>
        <v>0.10220994475138122</v>
      </c>
    </row>
    <row r="21" spans="1:15" ht="10.75" customHeight="1" x14ac:dyDescent="0.25">
      <c r="A21" s="51" t="s">
        <v>90</v>
      </c>
      <c r="C21" s="20">
        <v>370</v>
      </c>
      <c r="E21" s="20">
        <v>390</v>
      </c>
      <c r="G21" s="20">
        <v>363</v>
      </c>
      <c r="I21" s="20">
        <v>363</v>
      </c>
      <c r="K21" s="20">
        <v>343</v>
      </c>
      <c r="M21" s="23">
        <f t="shared" si="2"/>
        <v>-5.128205128205128E-2</v>
      </c>
      <c r="O21" s="23">
        <f t="shared" si="3"/>
        <v>7.8717201166180764E-2</v>
      </c>
    </row>
    <row r="22" spans="1:15" ht="10.75" customHeight="1" x14ac:dyDescent="0.25">
      <c r="A22" s="51" t="s">
        <v>91</v>
      </c>
      <c r="C22" s="20">
        <v>122</v>
      </c>
      <c r="E22" s="20">
        <v>133</v>
      </c>
      <c r="G22" s="20">
        <v>120</v>
      </c>
      <c r="I22" s="20">
        <v>122</v>
      </c>
      <c r="K22" s="20">
        <v>123</v>
      </c>
      <c r="M22" s="23">
        <f t="shared" si="2"/>
        <v>-8.2706766917293228E-2</v>
      </c>
      <c r="O22" s="23">
        <f t="shared" si="3"/>
        <v>-8.130081300813009E-3</v>
      </c>
    </row>
    <row r="23" spans="1:15" ht="10.75" customHeight="1" x14ac:dyDescent="0.25">
      <c r="A23" s="51" t="s">
        <v>92</v>
      </c>
      <c r="C23" s="20">
        <v>118</v>
      </c>
      <c r="E23" s="20">
        <v>120</v>
      </c>
      <c r="G23" s="20">
        <v>129</v>
      </c>
      <c r="I23" s="20">
        <v>132</v>
      </c>
      <c r="K23" s="20">
        <v>124</v>
      </c>
      <c r="M23" s="23">
        <f t="shared" si="2"/>
        <v>-1.6666666666666666E-2</v>
      </c>
      <c r="O23" s="23">
        <f t="shared" si="3"/>
        <v>-4.8387096774193547E-2</v>
      </c>
    </row>
    <row r="24" spans="1:15" ht="10.75" customHeight="1" x14ac:dyDescent="0.25">
      <c r="A24" s="51" t="s">
        <v>93</v>
      </c>
      <c r="C24" s="20">
        <v>79</v>
      </c>
      <c r="E24" s="20">
        <v>75</v>
      </c>
      <c r="G24" s="20">
        <v>76</v>
      </c>
      <c r="I24" s="20">
        <v>73</v>
      </c>
      <c r="K24" s="20">
        <v>74</v>
      </c>
      <c r="M24" s="23">
        <f t="shared" si="2"/>
        <v>5.3333333333333337E-2</v>
      </c>
      <c r="O24" s="23">
        <f t="shared" si="3"/>
        <v>6.7567567567567571E-2</v>
      </c>
    </row>
    <row r="25" spans="1:15" ht="10.75" customHeight="1" x14ac:dyDescent="0.25">
      <c r="A25" s="51" t="s">
        <v>94</v>
      </c>
      <c r="C25" s="20">
        <v>35</v>
      </c>
      <c r="E25" s="20">
        <v>30</v>
      </c>
      <c r="G25" s="20">
        <v>34</v>
      </c>
      <c r="I25" s="20">
        <v>35</v>
      </c>
      <c r="K25" s="20">
        <v>34</v>
      </c>
      <c r="M25" s="23">
        <f t="shared" si="2"/>
        <v>0.16666666666666666</v>
      </c>
      <c r="O25" s="23">
        <f t="shared" si="3"/>
        <v>2.9411764705882353E-2</v>
      </c>
    </row>
    <row r="26" spans="1:15" ht="10.75" customHeight="1" x14ac:dyDescent="0.25">
      <c r="A26" s="51" t="s">
        <v>95</v>
      </c>
      <c r="C26" s="20">
        <v>30</v>
      </c>
      <c r="E26" s="20">
        <v>44</v>
      </c>
      <c r="G26" s="20">
        <v>22</v>
      </c>
      <c r="I26" s="20">
        <v>22</v>
      </c>
      <c r="K26" s="20">
        <v>19</v>
      </c>
      <c r="M26" s="23">
        <f t="shared" si="2"/>
        <v>-0.31818181818181818</v>
      </c>
      <c r="O26" s="23">
        <f t="shared" si="3"/>
        <v>0.57894736842105265</v>
      </c>
    </row>
    <row r="27" spans="1:15" ht="10.75" customHeight="1" x14ac:dyDescent="0.25">
      <c r="A27" s="51" t="s">
        <v>96</v>
      </c>
      <c r="C27" s="20">
        <v>17</v>
      </c>
      <c r="E27" s="20">
        <v>19</v>
      </c>
      <c r="G27" s="20">
        <v>19</v>
      </c>
      <c r="I27" s="20">
        <v>20</v>
      </c>
      <c r="K27" s="20">
        <v>24</v>
      </c>
      <c r="M27" s="23">
        <f t="shared" si="2"/>
        <v>-0.10526315789473684</v>
      </c>
      <c r="O27" s="23">
        <f t="shared" si="3"/>
        <v>-0.29166666666666669</v>
      </c>
    </row>
    <row r="28" spans="1:15" ht="10.75" customHeight="1" x14ac:dyDescent="0.25">
      <c r="A28" s="51" t="s">
        <v>97</v>
      </c>
      <c r="C28" s="25">
        <v>134</v>
      </c>
      <c r="E28" s="25">
        <v>144</v>
      </c>
      <c r="G28" s="25">
        <v>199</v>
      </c>
      <c r="I28" s="25">
        <v>128</v>
      </c>
      <c r="K28" s="25">
        <v>146</v>
      </c>
      <c r="M28" s="23">
        <f t="shared" si="2"/>
        <v>-6.9444444444444448E-2</v>
      </c>
      <c r="O28" s="23">
        <f t="shared" si="3"/>
        <v>-8.2191780821917804E-2</v>
      </c>
    </row>
    <row r="29" spans="1:15" ht="10.75" customHeight="1" x14ac:dyDescent="0.25">
      <c r="A29" s="55" t="s">
        <v>417</v>
      </c>
      <c r="C29" s="60">
        <v>3006</v>
      </c>
      <c r="E29" s="60">
        <v>2967</v>
      </c>
      <c r="G29" s="60">
        <v>2918</v>
      </c>
      <c r="I29" s="60">
        <v>2778</v>
      </c>
      <c r="K29" s="60">
        <v>2851</v>
      </c>
      <c r="M29" s="57">
        <f t="shared" si="2"/>
        <v>1.314459049544995E-2</v>
      </c>
      <c r="O29" s="57">
        <f t="shared" si="3"/>
        <v>5.436688881094353E-2</v>
      </c>
    </row>
    <row r="30" spans="1:15" ht="10.75" customHeight="1" x14ac:dyDescent="0.25">
      <c r="A30" s="61" t="s">
        <v>99</v>
      </c>
      <c r="C30" s="56">
        <v>918</v>
      </c>
      <c r="E30" s="56">
        <v>1065</v>
      </c>
      <c r="G30" s="56">
        <v>1162</v>
      </c>
      <c r="I30" s="56">
        <v>1268</v>
      </c>
      <c r="K30" s="56">
        <v>1153</v>
      </c>
      <c r="M30" s="57">
        <f t="shared" si="2"/>
        <v>-0.13802816901408452</v>
      </c>
      <c r="O30" s="57">
        <f t="shared" si="3"/>
        <v>-0.20381613183000868</v>
      </c>
    </row>
    <row r="31" spans="1:15" ht="10.75" customHeight="1" x14ac:dyDescent="0.25">
      <c r="A31" s="16" t="s">
        <v>100</v>
      </c>
      <c r="C31" s="25">
        <v>153</v>
      </c>
      <c r="E31" s="25">
        <v>196</v>
      </c>
      <c r="G31" s="25">
        <v>219</v>
      </c>
      <c r="I31" s="25">
        <v>241</v>
      </c>
      <c r="K31" s="25">
        <v>221</v>
      </c>
      <c r="M31" s="23">
        <f t="shared" si="2"/>
        <v>-0.21938775510204081</v>
      </c>
      <c r="O31" s="23">
        <f t="shared" si="3"/>
        <v>-0.30769230769230771</v>
      </c>
    </row>
    <row r="32" spans="1:15" ht="10.75" customHeight="1" x14ac:dyDescent="0.25">
      <c r="A32" s="55" t="s">
        <v>101</v>
      </c>
      <c r="C32" s="56">
        <v>765</v>
      </c>
      <c r="E32" s="56">
        <v>869</v>
      </c>
      <c r="G32" s="56">
        <v>943</v>
      </c>
      <c r="I32" s="56">
        <v>1027</v>
      </c>
      <c r="K32" s="56">
        <v>932</v>
      </c>
      <c r="M32" s="57">
        <f t="shared" si="2"/>
        <v>-0.11967779056386652</v>
      </c>
      <c r="O32" s="57">
        <f t="shared" si="3"/>
        <v>-0.17918454935622319</v>
      </c>
    </row>
    <row r="33" spans="1:15" ht="10.75" customHeight="1" x14ac:dyDescent="0.25">
      <c r="A33" s="16" t="s">
        <v>102</v>
      </c>
      <c r="C33" s="20">
        <v>8</v>
      </c>
      <c r="E33" s="20">
        <v>-6</v>
      </c>
      <c r="G33" s="20">
        <v>4</v>
      </c>
      <c r="I33" s="20">
        <v>-5</v>
      </c>
      <c r="K33" s="20">
        <v>-5</v>
      </c>
      <c r="M33" s="62" t="s">
        <v>38</v>
      </c>
      <c r="O33" s="62" t="s">
        <v>38</v>
      </c>
    </row>
    <row r="34" spans="1:15" ht="10.75" customHeight="1" x14ac:dyDescent="0.25">
      <c r="A34" s="16" t="s">
        <v>103</v>
      </c>
      <c r="C34" s="25">
        <v>-74</v>
      </c>
      <c r="E34" s="25">
        <v>-41</v>
      </c>
      <c r="G34" s="25">
        <v>-66</v>
      </c>
      <c r="I34" s="25">
        <v>-31</v>
      </c>
      <c r="K34" s="25">
        <v>-69</v>
      </c>
      <c r="M34" s="62" t="s">
        <v>38</v>
      </c>
      <c r="O34" s="62" t="s">
        <v>38</v>
      </c>
    </row>
    <row r="35" spans="1:15" ht="12.65" customHeight="1" x14ac:dyDescent="0.25">
      <c r="A35" s="55" t="s">
        <v>104</v>
      </c>
      <c r="C35" s="63">
        <v>699</v>
      </c>
      <c r="E35" s="63">
        <v>822</v>
      </c>
      <c r="G35" s="63">
        <v>881</v>
      </c>
      <c r="I35" s="63">
        <v>991</v>
      </c>
      <c r="K35" s="63">
        <v>858</v>
      </c>
      <c r="M35" s="33">
        <f>(C35-E35)/E35</f>
        <v>-0.14963503649635038</v>
      </c>
      <c r="O35" s="33">
        <f>(C35-K35)/K35</f>
        <v>-0.18531468531468531</v>
      </c>
    </row>
    <row r="36" spans="1:15" ht="5.9" customHeight="1" x14ac:dyDescent="0.3">
      <c r="C36" s="8"/>
      <c r="E36" s="8"/>
      <c r="G36" s="8"/>
      <c r="I36" s="8"/>
      <c r="K36" s="8"/>
    </row>
    <row r="37" spans="1:15" ht="10.75" customHeight="1" x14ac:dyDescent="0.25">
      <c r="A37" s="16" t="s">
        <v>105</v>
      </c>
      <c r="C37" s="20">
        <v>809469</v>
      </c>
      <c r="E37" s="20">
        <v>811463</v>
      </c>
      <c r="G37" s="20">
        <v>844088</v>
      </c>
      <c r="I37" s="20">
        <v>869460</v>
      </c>
      <c r="K37" s="20">
        <v>882558</v>
      </c>
      <c r="M37" s="23">
        <f>(C37-E37)/E37</f>
        <v>-2.4572901044163445E-3</v>
      </c>
      <c r="O37" s="23">
        <f>(C37-K37)/K37</f>
        <v>-8.2814953804735775E-2</v>
      </c>
    </row>
    <row r="38" spans="1:15" ht="10.75" customHeight="1" x14ac:dyDescent="0.25">
      <c r="A38" s="172" t="s">
        <v>106</v>
      </c>
      <c r="C38" s="20">
        <v>813986</v>
      </c>
      <c r="E38" s="20">
        <v>817345</v>
      </c>
      <c r="G38" s="20">
        <v>849028</v>
      </c>
      <c r="I38" s="20">
        <v>873475</v>
      </c>
      <c r="K38" s="20">
        <v>885655</v>
      </c>
      <c r="M38" s="23">
        <f>(C38-E38)/E38</f>
        <v>-4.109647700787305E-3</v>
      </c>
      <c r="O38" s="23">
        <f>(C38-K38)/K38</f>
        <v>-8.0922029458423431E-2</v>
      </c>
    </row>
    <row r="39" spans="1:15" ht="5.9" customHeight="1" x14ac:dyDescent="0.25"/>
    <row r="40" spans="1:15" ht="10.75" customHeight="1" x14ac:dyDescent="0.25">
      <c r="A40" s="16" t="s">
        <v>107</v>
      </c>
      <c r="C40" s="39">
        <v>0.86</v>
      </c>
      <c r="E40" s="39">
        <v>1.01</v>
      </c>
      <c r="G40" s="39">
        <v>1.04</v>
      </c>
      <c r="I40" s="39">
        <v>1.1399999999999999</v>
      </c>
      <c r="K40" s="39">
        <v>0.97</v>
      </c>
      <c r="M40" s="23">
        <f>(C40-E40)/E40</f>
        <v>-0.14851485148514854</v>
      </c>
      <c r="O40" s="23">
        <f>(C40-K40)/K40</f>
        <v>-0.11340206185567009</v>
      </c>
    </row>
    <row r="41" spans="1:15" ht="10.75" customHeight="1" x14ac:dyDescent="0.25">
      <c r="A41" s="12" t="s">
        <v>396</v>
      </c>
      <c r="C41" s="64">
        <v>0.86</v>
      </c>
      <c r="E41" s="64">
        <v>1.01</v>
      </c>
      <c r="G41" s="64">
        <v>1.04</v>
      </c>
      <c r="I41" s="64">
        <v>1.1299999999999999</v>
      </c>
      <c r="K41" s="64">
        <v>0.97</v>
      </c>
      <c r="M41" s="65">
        <f>(C41-E41)/E41</f>
        <v>-0.14851485148514854</v>
      </c>
      <c r="O41" s="65">
        <f>(C41-K41)/K41</f>
        <v>-0.11340206185567009</v>
      </c>
    </row>
    <row r="42" spans="1:15" ht="10.75" customHeight="1" x14ac:dyDescent="0.25">
      <c r="A42" s="189" t="s">
        <v>74</v>
      </c>
      <c r="B42" s="189"/>
      <c r="C42" s="189"/>
      <c r="D42" s="189"/>
      <c r="E42" s="189"/>
      <c r="F42" s="189"/>
      <c r="G42" s="189"/>
      <c r="H42" s="189"/>
      <c r="I42" s="189"/>
      <c r="J42" s="189"/>
      <c r="K42" s="189"/>
      <c r="L42" s="189"/>
      <c r="M42" s="189"/>
      <c r="N42" s="189"/>
      <c r="O42" s="189"/>
    </row>
  </sheetData>
  <mergeCells count="4">
    <mergeCell ref="A4:A5"/>
    <mergeCell ref="I1:O2"/>
    <mergeCell ref="M4:O4"/>
    <mergeCell ref="A42:O42"/>
  </mergeCells>
  <pageMargins left="0.75" right="0.75" top="1" bottom="1" header="0.5" footer="0.5"/>
  <pageSetup scale="86" orientation="landscape" r:id="rId1"/>
  <headerFooter>
    <oddFooter>&amp;R4</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6"/>
  <sheetViews>
    <sheetView showRuler="0" zoomScaleNormal="100" workbookViewId="0"/>
  </sheetViews>
  <sheetFormatPr defaultColWidth="13.1796875" defaultRowHeight="12.5" x14ac:dyDescent="0.25"/>
  <cols>
    <col min="1" max="1" width="84.26953125" customWidth="1"/>
    <col min="2" max="2" width="0.453125" customWidth="1"/>
    <col min="3" max="3" width="11.81640625" customWidth="1"/>
    <col min="4" max="4" width="0.54296875" customWidth="1"/>
    <col min="5" max="5" width="11.81640625" customWidth="1"/>
    <col min="6" max="6" width="0.54296875" customWidth="1"/>
    <col min="7" max="7" width="11.81640625" customWidth="1"/>
    <col min="8" max="8" width="0.54296875" customWidth="1"/>
    <col min="9" max="9" width="11.81640625" customWidth="1"/>
    <col min="10" max="10" width="0.54296875" customWidth="1"/>
    <col min="11" max="11" width="11.81640625" customWidth="1"/>
  </cols>
  <sheetData>
    <row r="1" spans="1:11" ht="13.4" customHeight="1" x14ac:dyDescent="0.25">
      <c r="A1" s="9" t="s">
        <v>24</v>
      </c>
      <c r="E1" s="181"/>
      <c r="F1" s="182"/>
      <c r="G1" s="182"/>
      <c r="H1" s="182"/>
      <c r="I1" s="182"/>
      <c r="J1" s="182"/>
      <c r="K1" s="182"/>
    </row>
    <row r="2" spans="1:11" ht="35.9" customHeight="1" x14ac:dyDescent="0.25">
      <c r="A2" s="10" t="s">
        <v>108</v>
      </c>
      <c r="E2" s="182"/>
      <c r="F2" s="182"/>
      <c r="G2" s="182"/>
      <c r="H2" s="182"/>
      <c r="I2" s="182"/>
      <c r="J2" s="182"/>
      <c r="K2" s="182"/>
    </row>
    <row r="3" spans="1:11" ht="12.65" customHeight="1" x14ac:dyDescent="0.25">
      <c r="A3" s="11"/>
      <c r="B3" s="46"/>
      <c r="C3" s="193"/>
      <c r="D3" s="193"/>
      <c r="E3" s="193"/>
      <c r="F3" s="69"/>
      <c r="G3" s="69"/>
      <c r="H3" s="69"/>
      <c r="I3" s="69"/>
      <c r="J3" s="69"/>
      <c r="K3" s="69"/>
    </row>
    <row r="4" spans="1:11" ht="12.65" customHeight="1" x14ac:dyDescent="0.25">
      <c r="C4" s="70">
        <v>2022</v>
      </c>
      <c r="D4" s="71"/>
      <c r="E4" s="194">
        <v>2021</v>
      </c>
      <c r="F4" s="195"/>
      <c r="G4" s="195"/>
      <c r="H4" s="195"/>
      <c r="I4" s="195"/>
      <c r="J4" s="195"/>
      <c r="K4" s="195"/>
    </row>
    <row r="5" spans="1:11" ht="12.65" customHeight="1" x14ac:dyDescent="0.25">
      <c r="A5" s="72" t="s">
        <v>109</v>
      </c>
      <c r="C5" s="73" t="s">
        <v>110</v>
      </c>
      <c r="D5" s="74"/>
      <c r="E5" s="73" t="s">
        <v>111</v>
      </c>
      <c r="F5" s="68"/>
      <c r="G5" s="73" t="s">
        <v>112</v>
      </c>
      <c r="H5" s="68"/>
      <c r="I5" s="73" t="s">
        <v>113</v>
      </c>
      <c r="J5" s="68"/>
      <c r="K5" s="73" t="s">
        <v>110</v>
      </c>
    </row>
    <row r="6" spans="1:11" ht="10.75" customHeight="1" x14ac:dyDescent="0.25">
      <c r="A6" s="50" t="s">
        <v>114</v>
      </c>
      <c r="C6" s="47"/>
      <c r="E6" s="47"/>
      <c r="G6" s="47"/>
      <c r="I6" s="47"/>
      <c r="K6" s="47"/>
    </row>
    <row r="7" spans="1:11" ht="10.75" customHeight="1" x14ac:dyDescent="0.25">
      <c r="A7" s="16" t="s">
        <v>115</v>
      </c>
      <c r="C7" s="41">
        <v>6143</v>
      </c>
      <c r="E7" s="41">
        <v>6061</v>
      </c>
      <c r="G7" s="41">
        <v>6752</v>
      </c>
      <c r="I7" s="41">
        <v>5154</v>
      </c>
      <c r="K7" s="41">
        <v>5991</v>
      </c>
    </row>
    <row r="8" spans="1:11" ht="10.75" customHeight="1" x14ac:dyDescent="0.25">
      <c r="A8" s="16" t="s">
        <v>116</v>
      </c>
      <c r="C8" s="20">
        <v>135691</v>
      </c>
      <c r="E8" s="20">
        <v>102467</v>
      </c>
      <c r="G8" s="20">
        <v>126959</v>
      </c>
      <c r="I8" s="20">
        <v>126355</v>
      </c>
      <c r="K8" s="20">
        <v>125524</v>
      </c>
    </row>
    <row r="9" spans="1:11" ht="10.75" customHeight="1" x14ac:dyDescent="0.25">
      <c r="A9" s="16" t="s">
        <v>117</v>
      </c>
      <c r="C9" s="20">
        <v>18268</v>
      </c>
      <c r="E9" s="20">
        <v>16630</v>
      </c>
      <c r="G9" s="20">
        <v>20057</v>
      </c>
      <c r="I9" s="20">
        <v>21270</v>
      </c>
      <c r="K9" s="20">
        <v>23763</v>
      </c>
    </row>
    <row r="10" spans="1:11" ht="10.75" customHeight="1" x14ac:dyDescent="0.25">
      <c r="A10" s="16" t="s">
        <v>118</v>
      </c>
      <c r="C10" s="20">
        <v>27131</v>
      </c>
      <c r="E10" s="20">
        <v>29607</v>
      </c>
      <c r="G10" s="20">
        <v>28497</v>
      </c>
      <c r="I10" s="20">
        <v>29762</v>
      </c>
      <c r="K10" s="20">
        <v>28263</v>
      </c>
    </row>
    <row r="11" spans="1:11" ht="10.75" customHeight="1" x14ac:dyDescent="0.25">
      <c r="A11" s="16" t="s">
        <v>119</v>
      </c>
      <c r="C11" s="20">
        <v>153396</v>
      </c>
      <c r="E11" s="20">
        <v>158705</v>
      </c>
      <c r="G11" s="20">
        <v>157274</v>
      </c>
      <c r="I11" s="20">
        <v>155906</v>
      </c>
      <c r="K11" s="20">
        <v>155844</v>
      </c>
    </row>
    <row r="12" spans="1:11" ht="10.75" customHeight="1" x14ac:dyDescent="0.25">
      <c r="A12" s="16" t="s">
        <v>120</v>
      </c>
      <c r="C12" s="20">
        <v>14703</v>
      </c>
      <c r="E12" s="20">
        <v>16577</v>
      </c>
      <c r="G12" s="20">
        <v>17854</v>
      </c>
      <c r="I12" s="20">
        <v>15520</v>
      </c>
      <c r="K12" s="20">
        <v>16884</v>
      </c>
    </row>
    <row r="13" spans="1:11" ht="10.75" customHeight="1" x14ac:dyDescent="0.25">
      <c r="A13" s="16" t="s">
        <v>121</v>
      </c>
      <c r="C13" s="20">
        <v>68052</v>
      </c>
      <c r="E13" s="20">
        <v>67787</v>
      </c>
      <c r="G13" s="20">
        <v>64328</v>
      </c>
      <c r="I13" s="20">
        <v>63547</v>
      </c>
      <c r="K13" s="20">
        <v>60732</v>
      </c>
    </row>
    <row r="14" spans="1:11" ht="10.75" customHeight="1" x14ac:dyDescent="0.25">
      <c r="A14" s="16" t="s">
        <v>122</v>
      </c>
      <c r="C14" s="25">
        <v>-171</v>
      </c>
      <c r="E14" s="25">
        <v>-196</v>
      </c>
      <c r="G14" s="25">
        <v>-233</v>
      </c>
      <c r="I14" s="25">
        <v>-269</v>
      </c>
      <c r="K14" s="25">
        <v>-327</v>
      </c>
    </row>
    <row r="15" spans="1:11" ht="10.75" customHeight="1" x14ac:dyDescent="0.25">
      <c r="A15" s="75" t="s">
        <v>123</v>
      </c>
      <c r="C15" s="76">
        <v>67881</v>
      </c>
      <c r="E15" s="76">
        <v>67591</v>
      </c>
      <c r="G15" s="76">
        <v>64095</v>
      </c>
      <c r="I15" s="76">
        <v>63278</v>
      </c>
      <c r="K15" s="76">
        <v>60405</v>
      </c>
    </row>
    <row r="16" spans="1:11" ht="10.75" customHeight="1" x14ac:dyDescent="0.25">
      <c r="A16" s="16" t="s">
        <v>124</v>
      </c>
      <c r="C16" s="20">
        <v>3359</v>
      </c>
      <c r="E16" s="20">
        <v>3431</v>
      </c>
      <c r="G16" s="20">
        <v>3422</v>
      </c>
      <c r="I16" s="20">
        <v>3442</v>
      </c>
      <c r="K16" s="20">
        <v>3521</v>
      </c>
    </row>
    <row r="17" spans="1:11" ht="10.75" customHeight="1" x14ac:dyDescent="0.25">
      <c r="A17" s="16" t="s">
        <v>125</v>
      </c>
      <c r="C17" s="20">
        <v>467</v>
      </c>
      <c r="E17" s="20">
        <v>457</v>
      </c>
      <c r="G17" s="20">
        <v>464</v>
      </c>
      <c r="I17" s="20">
        <v>492</v>
      </c>
      <c r="K17" s="20">
        <v>485</v>
      </c>
    </row>
    <row r="18" spans="1:11" ht="10.75" customHeight="1" x14ac:dyDescent="0.25">
      <c r="A18" s="16" t="s">
        <v>126</v>
      </c>
      <c r="C18" s="20">
        <v>17462</v>
      </c>
      <c r="E18" s="20">
        <v>17512</v>
      </c>
      <c r="G18" s="20">
        <v>17420</v>
      </c>
      <c r="I18" s="20">
        <v>17487</v>
      </c>
      <c r="K18" s="20">
        <v>17469</v>
      </c>
    </row>
    <row r="19" spans="1:11" ht="10.75" customHeight="1" x14ac:dyDescent="0.25">
      <c r="A19" s="16" t="s">
        <v>127</v>
      </c>
      <c r="C19" s="20">
        <v>2968</v>
      </c>
      <c r="E19" s="20">
        <v>2991</v>
      </c>
      <c r="G19" s="20">
        <v>2941</v>
      </c>
      <c r="I19" s="20">
        <v>2964</v>
      </c>
      <c r="K19" s="20">
        <v>2983</v>
      </c>
    </row>
    <row r="20" spans="1:11" ht="10.75" customHeight="1" x14ac:dyDescent="0.25">
      <c r="A20" s="16" t="s">
        <v>128</v>
      </c>
      <c r="C20" s="25">
        <v>26342</v>
      </c>
      <c r="E20" s="25">
        <v>22409</v>
      </c>
      <c r="G20" s="25">
        <v>24798</v>
      </c>
      <c r="I20" s="25">
        <v>25333</v>
      </c>
      <c r="K20" s="25">
        <v>23852</v>
      </c>
    </row>
    <row r="21" spans="1:11" ht="10.75" customHeight="1" x14ac:dyDescent="0.25">
      <c r="A21" s="77" t="s">
        <v>129</v>
      </c>
      <c r="C21" s="78">
        <v>473811</v>
      </c>
      <c r="E21" s="78">
        <v>444438</v>
      </c>
      <c r="G21" s="78">
        <v>470533</v>
      </c>
      <c r="I21" s="78">
        <v>466963</v>
      </c>
      <c r="K21" s="78">
        <v>464984</v>
      </c>
    </row>
    <row r="22" spans="1:11" ht="10.75" customHeight="1" x14ac:dyDescent="0.25">
      <c r="A22" s="28" t="s">
        <v>130</v>
      </c>
    </row>
    <row r="23" spans="1:11" ht="10.75" customHeight="1" x14ac:dyDescent="0.25">
      <c r="A23" s="16" t="s">
        <v>131</v>
      </c>
      <c r="C23" s="41">
        <v>345565</v>
      </c>
      <c r="E23" s="41">
        <v>319694</v>
      </c>
      <c r="G23" s="41">
        <v>343139</v>
      </c>
      <c r="I23" s="41">
        <v>338670</v>
      </c>
      <c r="K23" s="41">
        <v>336768</v>
      </c>
    </row>
    <row r="24" spans="1:11" ht="10.75" customHeight="1" x14ac:dyDescent="0.25">
      <c r="A24" s="16" t="s">
        <v>132</v>
      </c>
      <c r="C24" s="20">
        <v>13181</v>
      </c>
      <c r="E24" s="20">
        <v>11566</v>
      </c>
      <c r="G24" s="20">
        <v>11973</v>
      </c>
      <c r="I24" s="20">
        <v>12425</v>
      </c>
      <c r="K24" s="20">
        <v>15150</v>
      </c>
    </row>
    <row r="25" spans="1:11" ht="10.75" customHeight="1" x14ac:dyDescent="0.25">
      <c r="A25" s="16" t="s">
        <v>133</v>
      </c>
      <c r="C25" s="20">
        <v>5587</v>
      </c>
      <c r="E25" s="20">
        <v>5469</v>
      </c>
      <c r="G25" s="20">
        <v>5152</v>
      </c>
      <c r="I25" s="20">
        <v>6451</v>
      </c>
      <c r="K25" s="20">
        <v>4566</v>
      </c>
    </row>
    <row r="26" spans="1:11" ht="10.75" customHeight="1" x14ac:dyDescent="0.25">
      <c r="A26" s="16" t="s">
        <v>134</v>
      </c>
      <c r="C26" s="20">
        <v>26608</v>
      </c>
      <c r="E26" s="20">
        <v>25150</v>
      </c>
      <c r="G26" s="20">
        <v>26002</v>
      </c>
      <c r="I26" s="20">
        <v>23704</v>
      </c>
      <c r="K26" s="20">
        <v>23827</v>
      </c>
    </row>
    <row r="27" spans="1:11" ht="10.75" hidden="1" customHeight="1" x14ac:dyDescent="0.25">
      <c r="A27" s="16" t="s">
        <v>135</v>
      </c>
      <c r="C27" s="20">
        <v>0</v>
      </c>
      <c r="E27" s="20">
        <v>0</v>
      </c>
      <c r="G27" s="20">
        <v>0</v>
      </c>
      <c r="I27" s="20">
        <v>0</v>
      </c>
      <c r="K27" s="20">
        <v>0</v>
      </c>
    </row>
    <row r="28" spans="1:11" ht="10.75" customHeight="1" x14ac:dyDescent="0.25">
      <c r="A28" s="16" t="s">
        <v>136</v>
      </c>
      <c r="C28" s="20">
        <v>312</v>
      </c>
      <c r="E28" s="20">
        <v>749</v>
      </c>
      <c r="G28" s="20">
        <v>767</v>
      </c>
      <c r="I28" s="20">
        <v>451</v>
      </c>
      <c r="K28" s="20">
        <v>348</v>
      </c>
    </row>
    <row r="29" spans="1:11" ht="10.75" customHeight="1" x14ac:dyDescent="0.25">
      <c r="A29" s="16" t="s">
        <v>137</v>
      </c>
      <c r="C29" s="20">
        <v>4534</v>
      </c>
      <c r="E29" s="20">
        <v>5767</v>
      </c>
      <c r="G29" s="20">
        <v>5609</v>
      </c>
      <c r="I29" s="20">
        <v>5213</v>
      </c>
      <c r="K29" s="20">
        <v>4916</v>
      </c>
    </row>
    <row r="30" spans="1:11" ht="10.75" customHeight="1" x14ac:dyDescent="0.25">
      <c r="A30" s="16" t="s">
        <v>138</v>
      </c>
      <c r="C30" s="20">
        <v>10626</v>
      </c>
      <c r="E30" s="20">
        <v>6721</v>
      </c>
      <c r="G30" s="20">
        <v>8796</v>
      </c>
      <c r="I30" s="20">
        <v>8626</v>
      </c>
      <c r="K30" s="20">
        <v>8656</v>
      </c>
    </row>
    <row r="31" spans="1:11" ht="10.75" customHeight="1" x14ac:dyDescent="0.25">
      <c r="A31" s="16" t="s">
        <v>139</v>
      </c>
      <c r="C31" s="25">
        <v>25246</v>
      </c>
      <c r="E31" s="25">
        <v>25931</v>
      </c>
      <c r="G31" s="25">
        <v>25043</v>
      </c>
      <c r="I31" s="25">
        <v>25629</v>
      </c>
      <c r="K31" s="25">
        <v>25350</v>
      </c>
    </row>
    <row r="32" spans="1:11" ht="10.75" customHeight="1" x14ac:dyDescent="0.25">
      <c r="A32" s="79" t="s">
        <v>140</v>
      </c>
      <c r="C32" s="56">
        <v>431659</v>
      </c>
      <c r="E32" s="56">
        <v>401047</v>
      </c>
      <c r="G32" s="56">
        <v>426481</v>
      </c>
      <c r="I32" s="56">
        <v>421169</v>
      </c>
      <c r="K32" s="56">
        <v>419581</v>
      </c>
    </row>
    <row r="33" spans="1:11" ht="10.75" customHeight="1" x14ac:dyDescent="0.25">
      <c r="A33" s="80" t="s">
        <v>141</v>
      </c>
    </row>
    <row r="34" spans="1:11" ht="10.75" customHeight="1" x14ac:dyDescent="0.25">
      <c r="A34" s="16" t="s">
        <v>142</v>
      </c>
      <c r="C34" s="20">
        <v>155</v>
      </c>
      <c r="E34" s="20">
        <v>161</v>
      </c>
      <c r="G34" s="20">
        <v>178</v>
      </c>
      <c r="I34" s="20">
        <v>169</v>
      </c>
      <c r="K34" s="20">
        <v>187</v>
      </c>
    </row>
    <row r="35" spans="1:11" ht="10.75" customHeight="1" x14ac:dyDescent="0.25">
      <c r="A35" s="28" t="s">
        <v>143</v>
      </c>
    </row>
    <row r="36" spans="1:11" ht="10.75" customHeight="1" x14ac:dyDescent="0.25">
      <c r="A36" s="16" t="s">
        <v>144</v>
      </c>
      <c r="C36" s="20">
        <v>4838</v>
      </c>
      <c r="E36" s="20">
        <v>4838</v>
      </c>
      <c r="G36" s="20">
        <v>4541</v>
      </c>
      <c r="I36" s="20">
        <v>4541</v>
      </c>
      <c r="K36" s="20">
        <v>4541</v>
      </c>
    </row>
    <row r="37" spans="1:11" ht="10.75" customHeight="1" x14ac:dyDescent="0.25">
      <c r="A37" s="16" t="s">
        <v>145</v>
      </c>
      <c r="C37" s="20">
        <v>14</v>
      </c>
      <c r="E37" s="20">
        <v>14</v>
      </c>
      <c r="G37" s="20">
        <v>14</v>
      </c>
      <c r="I37" s="20">
        <v>14</v>
      </c>
      <c r="K37" s="20">
        <v>14</v>
      </c>
    </row>
    <row r="38" spans="1:11" ht="10.75" customHeight="1" x14ac:dyDescent="0.25">
      <c r="A38" s="16" t="s">
        <v>146</v>
      </c>
      <c r="C38" s="20">
        <v>28258</v>
      </c>
      <c r="E38" s="20">
        <v>28128</v>
      </c>
      <c r="G38" s="20">
        <v>28075</v>
      </c>
      <c r="I38" s="20">
        <v>28006</v>
      </c>
      <c r="K38" s="20">
        <v>27928</v>
      </c>
    </row>
    <row r="39" spans="1:11" ht="10.75" customHeight="1" x14ac:dyDescent="0.25">
      <c r="A39" s="16" t="s">
        <v>147</v>
      </c>
      <c r="C39" s="20">
        <v>37088</v>
      </c>
      <c r="E39" s="20">
        <v>36667</v>
      </c>
      <c r="G39" s="20">
        <v>36125</v>
      </c>
      <c r="I39" s="20">
        <v>35540</v>
      </c>
      <c r="K39" s="20">
        <v>34822</v>
      </c>
    </row>
    <row r="40" spans="1:11" ht="10.75" customHeight="1" x14ac:dyDescent="0.25">
      <c r="A40" s="16" t="s">
        <v>148</v>
      </c>
      <c r="C40" s="20">
        <v>-3881</v>
      </c>
      <c r="E40" s="20">
        <v>-2213</v>
      </c>
      <c r="G40" s="20">
        <v>-2003</v>
      </c>
      <c r="I40" s="20">
        <v>-1670</v>
      </c>
      <c r="K40" s="20">
        <v>-1819</v>
      </c>
    </row>
    <row r="41" spans="1:11" ht="10.75" customHeight="1" x14ac:dyDescent="0.25">
      <c r="A41" s="16" t="s">
        <v>149</v>
      </c>
      <c r="C41" s="25">
        <v>-24518</v>
      </c>
      <c r="E41" s="25">
        <v>-24400</v>
      </c>
      <c r="G41" s="25">
        <v>-23151</v>
      </c>
      <c r="I41" s="25">
        <v>-21150</v>
      </c>
      <c r="K41" s="25">
        <v>-20532</v>
      </c>
    </row>
    <row r="42" spans="1:11" ht="10.75" customHeight="1" x14ac:dyDescent="0.25">
      <c r="A42" s="77" t="s">
        <v>150</v>
      </c>
      <c r="C42" s="27">
        <v>41799</v>
      </c>
      <c r="E42" s="27">
        <v>43034</v>
      </c>
      <c r="G42" s="27">
        <v>43601</v>
      </c>
      <c r="I42" s="27">
        <v>45281</v>
      </c>
      <c r="K42" s="27">
        <v>44954</v>
      </c>
    </row>
    <row r="43" spans="1:11" ht="10.75" customHeight="1" x14ac:dyDescent="0.25">
      <c r="A43" s="16" t="s">
        <v>151</v>
      </c>
      <c r="C43" s="25">
        <v>198</v>
      </c>
      <c r="E43" s="25">
        <v>196</v>
      </c>
      <c r="G43" s="25">
        <v>273</v>
      </c>
      <c r="I43" s="25">
        <v>344</v>
      </c>
      <c r="K43" s="25">
        <v>262</v>
      </c>
    </row>
    <row r="44" spans="1:11" ht="10.75" customHeight="1" x14ac:dyDescent="0.25">
      <c r="A44" s="77" t="s">
        <v>152</v>
      </c>
      <c r="C44" s="81">
        <v>41997</v>
      </c>
      <c r="E44" s="81">
        <v>43230</v>
      </c>
      <c r="G44" s="81">
        <v>43874</v>
      </c>
      <c r="I44" s="81">
        <v>45625</v>
      </c>
      <c r="K44" s="81">
        <v>45216</v>
      </c>
    </row>
    <row r="45" spans="1:11" ht="10.75" customHeight="1" x14ac:dyDescent="0.25">
      <c r="A45" s="82" t="s">
        <v>153</v>
      </c>
      <c r="C45" s="83">
        <v>473811</v>
      </c>
      <c r="E45" s="83">
        <v>444438</v>
      </c>
      <c r="G45" s="83">
        <v>470533</v>
      </c>
      <c r="I45" s="83">
        <v>466963</v>
      </c>
      <c r="K45" s="83">
        <v>464984</v>
      </c>
    </row>
    <row r="46" spans="1:11" ht="13" x14ac:dyDescent="0.3">
      <c r="A46" s="8"/>
      <c r="B46" s="8"/>
      <c r="C46" s="8"/>
      <c r="D46" s="8"/>
      <c r="E46" s="8"/>
      <c r="F46" s="8"/>
      <c r="G46" s="8"/>
      <c r="H46" s="8"/>
      <c r="I46" s="8"/>
      <c r="J46" s="8"/>
      <c r="K46" s="8"/>
    </row>
  </sheetData>
  <mergeCells count="3">
    <mergeCell ref="C3:E3"/>
    <mergeCell ref="E4:K4"/>
    <mergeCell ref="E1:K2"/>
  </mergeCells>
  <pageMargins left="0.75" right="0.75" top="1" bottom="1" header="0.5" footer="0.5"/>
  <pageSetup scale="84" orientation="landscape" r:id="rId1"/>
  <headerFooter>
    <oddFooter>&amp;R5</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32"/>
  <sheetViews>
    <sheetView showRuler="0" zoomScaleNormal="100" workbookViewId="0"/>
  </sheetViews>
  <sheetFormatPr defaultColWidth="13.1796875" defaultRowHeight="12.5" x14ac:dyDescent="0.25"/>
  <cols>
    <col min="1" max="1" width="82.1796875" customWidth="1"/>
    <col min="2" max="2" width="0.54296875" customWidth="1"/>
    <col min="3" max="3" width="8.54296875" customWidth="1"/>
    <col min="4" max="4" width="0.54296875" customWidth="1"/>
    <col min="5" max="5" width="8.54296875" customWidth="1"/>
    <col min="6" max="6" width="0.54296875" customWidth="1"/>
    <col min="7" max="7" width="8.54296875" customWidth="1"/>
    <col min="8" max="8" width="0.54296875" customWidth="1"/>
    <col min="9" max="9" width="8.54296875" customWidth="1"/>
    <col min="10" max="10" width="0.54296875" customWidth="1"/>
    <col min="11" max="11" width="8.54296875" customWidth="1"/>
    <col min="12" max="12" width="0.54296875" customWidth="1"/>
    <col min="13" max="13" width="7.54296875" customWidth="1"/>
    <col min="14" max="14" width="0.54296875" customWidth="1"/>
    <col min="15" max="15" width="7.54296875" customWidth="1"/>
  </cols>
  <sheetData>
    <row r="1" spans="1:15" ht="13.4" customHeight="1" x14ac:dyDescent="0.25">
      <c r="A1" s="9" t="s">
        <v>24</v>
      </c>
      <c r="K1" s="181"/>
      <c r="L1" s="182"/>
      <c r="M1" s="182"/>
      <c r="N1" s="182"/>
      <c r="O1" s="182"/>
    </row>
    <row r="2" spans="1:15" ht="35.9" customHeight="1" x14ac:dyDescent="0.25">
      <c r="A2" s="10" t="s">
        <v>154</v>
      </c>
      <c r="K2" s="182"/>
      <c r="L2" s="182"/>
      <c r="M2" s="182"/>
      <c r="N2" s="182"/>
      <c r="O2" s="182"/>
    </row>
    <row r="3" spans="1:15" ht="12.65" customHeight="1" x14ac:dyDescent="0.25">
      <c r="A3" s="11"/>
      <c r="B3" s="102"/>
      <c r="C3" s="102"/>
      <c r="D3" s="102"/>
      <c r="E3" s="102"/>
      <c r="F3" s="46"/>
      <c r="G3" s="46"/>
      <c r="H3" s="46"/>
      <c r="I3" s="46"/>
      <c r="J3" s="46"/>
      <c r="K3" s="46"/>
      <c r="L3" s="46"/>
      <c r="M3" s="198"/>
      <c r="N3" s="198"/>
      <c r="O3" s="198"/>
    </row>
    <row r="4" spans="1:15" ht="12.65" customHeight="1" x14ac:dyDescent="0.25">
      <c r="M4" s="197" t="s">
        <v>27</v>
      </c>
      <c r="N4" s="192"/>
      <c r="O4" s="192"/>
    </row>
    <row r="5" spans="1:15" ht="12.65" customHeight="1" x14ac:dyDescent="0.25">
      <c r="A5" s="86" t="s">
        <v>155</v>
      </c>
      <c r="C5" s="87" t="s">
        <v>29</v>
      </c>
      <c r="E5" s="87" t="s">
        <v>30</v>
      </c>
      <c r="G5" s="87" t="s">
        <v>31</v>
      </c>
      <c r="I5" s="87" t="s">
        <v>32</v>
      </c>
      <c r="K5" s="87" t="s">
        <v>33</v>
      </c>
      <c r="M5" s="88" t="s">
        <v>30</v>
      </c>
      <c r="N5" s="46"/>
      <c r="O5" s="88" t="s">
        <v>33</v>
      </c>
    </row>
    <row r="6" spans="1:15" ht="12.65" customHeight="1" x14ac:dyDescent="0.25">
      <c r="A6" s="89" t="s">
        <v>79</v>
      </c>
      <c r="C6" s="90">
        <v>1993</v>
      </c>
      <c r="E6" s="90">
        <v>2061</v>
      </c>
      <c r="G6" s="90">
        <v>2091</v>
      </c>
      <c r="I6" s="90">
        <v>2076</v>
      </c>
      <c r="K6" s="90">
        <v>2056</v>
      </c>
      <c r="M6" s="91">
        <f>(C6-E6)/E6</f>
        <v>-3.2993692382338673E-2</v>
      </c>
      <c r="O6" s="91">
        <f>(C6-K6)/K6</f>
        <v>-3.0642023346303501E-2</v>
      </c>
    </row>
    <row r="7" spans="1:15" ht="12.65" customHeight="1" x14ac:dyDescent="0.25">
      <c r="A7" s="40" t="s">
        <v>431</v>
      </c>
    </row>
    <row r="8" spans="1:15" ht="12.65" customHeight="1" x14ac:dyDescent="0.25">
      <c r="A8" s="40" t="s">
        <v>418</v>
      </c>
      <c r="C8" s="22">
        <v>849</v>
      </c>
      <c r="E8" s="22">
        <v>864</v>
      </c>
      <c r="G8" s="22">
        <v>892</v>
      </c>
      <c r="I8" s="22">
        <v>875</v>
      </c>
      <c r="K8" s="22">
        <v>850</v>
      </c>
      <c r="M8" s="93">
        <f>(C8-E8)/E8</f>
        <v>-1.7361111111111112E-2</v>
      </c>
      <c r="O8" s="179">
        <v>0</v>
      </c>
    </row>
    <row r="9" spans="1:15" ht="12.65" customHeight="1" x14ac:dyDescent="0.25">
      <c r="A9" s="40" t="s">
        <v>432</v>
      </c>
      <c r="C9" s="94">
        <v>34</v>
      </c>
      <c r="E9" s="94">
        <v>32</v>
      </c>
      <c r="G9" s="94">
        <v>21</v>
      </c>
      <c r="I9" s="94">
        <v>14</v>
      </c>
      <c r="K9" s="94">
        <v>40</v>
      </c>
      <c r="M9" s="95" t="s">
        <v>38</v>
      </c>
      <c r="O9" s="93">
        <v>-0.15</v>
      </c>
    </row>
    <row r="10" spans="1:15" ht="12.65" customHeight="1" x14ac:dyDescent="0.25">
      <c r="A10" s="96" t="s">
        <v>157</v>
      </c>
      <c r="C10" s="30">
        <v>883</v>
      </c>
      <c r="E10" s="30">
        <v>896</v>
      </c>
      <c r="G10" s="30">
        <v>913</v>
      </c>
      <c r="I10" s="30">
        <v>889</v>
      </c>
      <c r="K10" s="30">
        <v>890</v>
      </c>
      <c r="M10" s="33">
        <f>(C10-E10)/E10</f>
        <v>-1.4508928571428572E-2</v>
      </c>
      <c r="O10" s="33">
        <f>(C10-K10)/K10</f>
        <v>-7.8651685393258432E-3</v>
      </c>
    </row>
    <row r="11" spans="1:15" ht="12.65" customHeight="1" x14ac:dyDescent="0.25">
      <c r="A11" s="40" t="s">
        <v>81</v>
      </c>
      <c r="C11" s="22">
        <v>207</v>
      </c>
      <c r="E11" s="22">
        <v>199</v>
      </c>
      <c r="G11" s="22">
        <v>185</v>
      </c>
      <c r="I11" s="22">
        <v>184</v>
      </c>
      <c r="K11" s="22">
        <v>231</v>
      </c>
      <c r="M11" s="93">
        <f>(C11-E11)/E11</f>
        <v>4.0201005025125629E-2</v>
      </c>
      <c r="O11" s="93">
        <f>(C11-K11)/K11</f>
        <v>-0.1038961038961039</v>
      </c>
    </row>
    <row r="12" spans="1:15" ht="12.65" customHeight="1" x14ac:dyDescent="0.25">
      <c r="A12" s="40" t="s">
        <v>82</v>
      </c>
      <c r="C12" s="22">
        <v>45</v>
      </c>
      <c r="E12" s="22">
        <v>47</v>
      </c>
      <c r="G12" s="22">
        <v>48</v>
      </c>
      <c r="I12" s="22">
        <v>48</v>
      </c>
      <c r="K12" s="22">
        <v>51</v>
      </c>
      <c r="M12" s="93">
        <f>(C12-E12)/E12</f>
        <v>-4.2553191489361701E-2</v>
      </c>
      <c r="O12" s="93">
        <f>(C12-K12)/K12</f>
        <v>-0.11764705882352941</v>
      </c>
    </row>
    <row r="13" spans="1:15" ht="12.65" customHeight="1" x14ac:dyDescent="0.25">
      <c r="A13" s="40" t="s">
        <v>83</v>
      </c>
      <c r="C13" s="94">
        <v>30</v>
      </c>
      <c r="E13" s="94">
        <v>28</v>
      </c>
      <c r="G13" s="94">
        <v>28</v>
      </c>
      <c r="I13" s="94">
        <v>27</v>
      </c>
      <c r="K13" s="94">
        <v>29</v>
      </c>
      <c r="M13" s="93">
        <f>(C13-E13)/E13</f>
        <v>7.1428571428571425E-2</v>
      </c>
      <c r="O13" s="93">
        <f>(C13-K13)/K13</f>
        <v>3.4482758620689655E-2</v>
      </c>
    </row>
    <row r="14" spans="1:15" ht="12.65" customHeight="1" x14ac:dyDescent="0.25">
      <c r="A14" s="97" t="s">
        <v>84</v>
      </c>
      <c r="C14" s="56">
        <v>3158</v>
      </c>
      <c r="E14" s="56">
        <v>3231</v>
      </c>
      <c r="G14" s="56">
        <v>3265</v>
      </c>
      <c r="I14" s="56">
        <v>3224</v>
      </c>
      <c r="K14" s="56">
        <v>3257</v>
      </c>
      <c r="M14" s="33">
        <f>(C14-E14)/E14</f>
        <v>-2.2593624264933457E-2</v>
      </c>
      <c r="O14" s="33">
        <f>(C14-K14)/K14</f>
        <v>-3.0396070003070309E-2</v>
      </c>
    </row>
    <row r="15" spans="1:15" ht="12.65" customHeight="1" x14ac:dyDescent="0.25">
      <c r="A15" s="40" t="s">
        <v>158</v>
      </c>
    </row>
    <row r="16" spans="1:15" ht="12.65" customHeight="1" x14ac:dyDescent="0.25">
      <c r="A16" s="40" t="s">
        <v>419</v>
      </c>
      <c r="C16" s="22">
        <v>-20</v>
      </c>
      <c r="E16" s="22">
        <v>9</v>
      </c>
      <c r="G16" s="22">
        <v>-7</v>
      </c>
      <c r="I16" s="22">
        <v>13</v>
      </c>
      <c r="K16" s="22">
        <v>17</v>
      </c>
      <c r="M16" s="95" t="s">
        <v>38</v>
      </c>
      <c r="O16" s="95" t="s">
        <v>38</v>
      </c>
    </row>
    <row r="17" spans="1:15" ht="12.65" customHeight="1" x14ac:dyDescent="0.25">
      <c r="A17" s="40" t="s">
        <v>420</v>
      </c>
      <c r="C17" s="22">
        <v>-8</v>
      </c>
      <c r="E17" s="22">
        <v>12</v>
      </c>
      <c r="G17" s="22">
        <v>7</v>
      </c>
      <c r="I17" s="22">
        <v>18</v>
      </c>
      <c r="K17" s="22">
        <v>3</v>
      </c>
      <c r="M17" s="95" t="s">
        <v>38</v>
      </c>
      <c r="O17" s="95" t="s">
        <v>38</v>
      </c>
    </row>
    <row r="18" spans="1:15" ht="12.65" customHeight="1" x14ac:dyDescent="0.25">
      <c r="A18" s="40" t="s">
        <v>421</v>
      </c>
      <c r="C18" s="22">
        <v>5</v>
      </c>
      <c r="E18" s="22">
        <v>-6</v>
      </c>
      <c r="G18" s="22">
        <v>20</v>
      </c>
      <c r="I18" s="22">
        <v>-1</v>
      </c>
      <c r="K18" s="22">
        <v>-7</v>
      </c>
      <c r="M18" s="95" t="s">
        <v>38</v>
      </c>
      <c r="O18" s="95" t="s">
        <v>38</v>
      </c>
    </row>
    <row r="19" spans="1:15" ht="12.65" customHeight="1" x14ac:dyDescent="0.25">
      <c r="A19" s="40" t="s">
        <v>422</v>
      </c>
      <c r="C19" s="22">
        <v>-44</v>
      </c>
      <c r="E19" s="22">
        <v>-37</v>
      </c>
      <c r="G19" s="22">
        <v>-42</v>
      </c>
      <c r="I19" s="22">
        <v>-41</v>
      </c>
      <c r="K19" s="22">
        <v>-81</v>
      </c>
      <c r="M19" s="95" t="s">
        <v>38</v>
      </c>
      <c r="O19" s="95" t="s">
        <v>38</v>
      </c>
    </row>
    <row r="20" spans="1:15" ht="12.65" customHeight="1" x14ac:dyDescent="0.25">
      <c r="A20" s="40" t="s">
        <v>423</v>
      </c>
      <c r="C20" s="22">
        <v>33</v>
      </c>
      <c r="E20" s="22">
        <v>45</v>
      </c>
      <c r="G20" s="22">
        <v>33</v>
      </c>
      <c r="I20" s="22">
        <v>29</v>
      </c>
      <c r="K20" s="22">
        <v>33</v>
      </c>
      <c r="M20" s="95" t="s">
        <v>38</v>
      </c>
      <c r="O20" s="95" t="s">
        <v>38</v>
      </c>
    </row>
    <row r="21" spans="1:15" ht="12.65" customHeight="1" x14ac:dyDescent="0.25">
      <c r="A21" s="40" t="s">
        <v>424</v>
      </c>
      <c r="C21" s="22">
        <v>61</v>
      </c>
      <c r="E21" s="22">
        <v>55</v>
      </c>
      <c r="G21" s="22">
        <v>70</v>
      </c>
      <c r="I21" s="22">
        <v>23</v>
      </c>
      <c r="K21" s="22">
        <v>11</v>
      </c>
      <c r="M21" s="95" t="s">
        <v>38</v>
      </c>
      <c r="O21" s="95" t="s">
        <v>38</v>
      </c>
    </row>
    <row r="22" spans="1:15" ht="12.65" customHeight="1" x14ac:dyDescent="0.25">
      <c r="A22" s="40" t="s">
        <v>425</v>
      </c>
      <c r="C22" s="22">
        <v>0</v>
      </c>
      <c r="E22" s="22">
        <v>0</v>
      </c>
      <c r="G22" s="22">
        <v>7</v>
      </c>
      <c r="I22" s="22">
        <v>6</v>
      </c>
      <c r="K22" s="22">
        <v>0</v>
      </c>
      <c r="M22" s="95" t="s">
        <v>38</v>
      </c>
      <c r="O22" s="95" t="s">
        <v>38</v>
      </c>
    </row>
    <row r="23" spans="1:15" ht="12.65" customHeight="1" x14ac:dyDescent="0.25">
      <c r="A23" s="40" t="s">
        <v>426</v>
      </c>
      <c r="C23" s="22">
        <v>27</v>
      </c>
      <c r="E23" s="22">
        <v>23</v>
      </c>
      <c r="G23" s="22">
        <v>25</v>
      </c>
      <c r="I23" s="22">
        <v>25</v>
      </c>
      <c r="K23" s="22">
        <v>23</v>
      </c>
      <c r="M23" s="95" t="s">
        <v>38</v>
      </c>
      <c r="O23" s="95" t="s">
        <v>38</v>
      </c>
    </row>
    <row r="24" spans="1:15" ht="12.65" customHeight="1" x14ac:dyDescent="0.25">
      <c r="A24" s="40" t="s">
        <v>427</v>
      </c>
      <c r="C24" s="22">
        <v>12</v>
      </c>
      <c r="E24" s="22">
        <v>5</v>
      </c>
      <c r="G24" s="22">
        <v>14</v>
      </c>
      <c r="I24" s="22">
        <v>17</v>
      </c>
      <c r="K24" s="22">
        <v>10</v>
      </c>
      <c r="M24" s="95" t="s">
        <v>38</v>
      </c>
      <c r="O24" s="95" t="s">
        <v>38</v>
      </c>
    </row>
    <row r="25" spans="1:15" ht="12.65" customHeight="1" x14ac:dyDescent="0.25">
      <c r="A25" s="180" t="s">
        <v>428</v>
      </c>
      <c r="C25" s="94">
        <v>4</v>
      </c>
      <c r="E25" s="94">
        <v>1</v>
      </c>
      <c r="G25" s="94">
        <v>2</v>
      </c>
      <c r="I25" s="94">
        <v>2</v>
      </c>
      <c r="K25" s="94">
        <v>0</v>
      </c>
      <c r="M25" s="95" t="s">
        <v>38</v>
      </c>
      <c r="O25" s="95" t="s">
        <v>38</v>
      </c>
    </row>
    <row r="26" spans="1:15" ht="12.65" customHeight="1" x14ac:dyDescent="0.3">
      <c r="A26" s="96" t="s">
        <v>159</v>
      </c>
      <c r="B26" s="173"/>
      <c r="C26" s="135">
        <v>70</v>
      </c>
      <c r="D26" s="173"/>
      <c r="E26" s="135">
        <v>107</v>
      </c>
      <c r="F26" s="173"/>
      <c r="G26" s="135">
        <v>129</v>
      </c>
      <c r="H26" s="173"/>
      <c r="I26" s="135">
        <v>91</v>
      </c>
      <c r="J26" s="173"/>
      <c r="K26" s="135">
        <v>9</v>
      </c>
      <c r="L26" s="173"/>
      <c r="M26" s="174" t="s">
        <v>38</v>
      </c>
      <c r="N26" s="173"/>
      <c r="O26" s="174" t="s">
        <v>38</v>
      </c>
    </row>
    <row r="27" spans="1:15" ht="12.65" customHeight="1" x14ac:dyDescent="0.3">
      <c r="A27" s="175" t="s">
        <v>86</v>
      </c>
      <c r="B27" s="173"/>
      <c r="C27" s="63">
        <v>3228</v>
      </c>
      <c r="D27" s="173"/>
      <c r="E27" s="63">
        <v>3338</v>
      </c>
      <c r="F27" s="173"/>
      <c r="G27" s="63">
        <v>3394</v>
      </c>
      <c r="H27" s="173"/>
      <c r="I27" s="63">
        <v>3315</v>
      </c>
      <c r="J27" s="173"/>
      <c r="K27" s="63">
        <v>3266</v>
      </c>
      <c r="L27" s="173"/>
      <c r="M27" s="176">
        <f>(C27-E27)/E27</f>
        <v>-3.2953864589574597E-2</v>
      </c>
      <c r="N27" s="173"/>
      <c r="O27" s="176">
        <f>(C27-K27)/K27</f>
        <v>-1.1635027556644213E-2</v>
      </c>
    </row>
    <row r="28" spans="1:15" ht="12.65" customHeight="1" x14ac:dyDescent="0.25">
      <c r="A28" s="199" t="s">
        <v>160</v>
      </c>
      <c r="B28" s="199"/>
      <c r="C28" s="199"/>
      <c r="D28" s="199"/>
      <c r="E28" s="199"/>
      <c r="F28" s="199"/>
      <c r="G28" s="199"/>
      <c r="H28" s="199"/>
      <c r="I28" s="199"/>
      <c r="J28" s="199"/>
      <c r="K28" s="199"/>
      <c r="L28" s="199"/>
      <c r="M28" s="199"/>
      <c r="N28" s="199"/>
      <c r="O28" s="199"/>
    </row>
    <row r="29" spans="1:15" ht="22.5" customHeight="1" x14ac:dyDescent="0.25">
      <c r="A29" s="196" t="s">
        <v>161</v>
      </c>
      <c r="B29" s="188"/>
      <c r="C29" s="188"/>
      <c r="D29" s="188"/>
      <c r="E29" s="188"/>
      <c r="F29" s="188"/>
      <c r="G29" s="188"/>
      <c r="H29" s="188"/>
      <c r="I29" s="188"/>
      <c r="J29" s="188"/>
      <c r="K29" s="188"/>
      <c r="L29" s="188"/>
      <c r="M29" s="188"/>
      <c r="N29" s="188"/>
      <c r="O29" s="188"/>
    </row>
    <row r="30" spans="1:15" ht="12.65" customHeight="1" x14ac:dyDescent="0.25">
      <c r="A30" s="196" t="s">
        <v>162</v>
      </c>
      <c r="B30" s="188"/>
      <c r="C30" s="188"/>
      <c r="D30" s="188"/>
      <c r="E30" s="188"/>
      <c r="F30" s="188"/>
      <c r="G30" s="188"/>
      <c r="H30" s="188"/>
      <c r="I30" s="188"/>
      <c r="J30" s="188"/>
      <c r="K30" s="188"/>
      <c r="L30" s="188"/>
      <c r="M30" s="188"/>
      <c r="N30" s="188"/>
      <c r="O30" s="188"/>
    </row>
    <row r="31" spans="1:15" ht="12.65" customHeight="1" x14ac:dyDescent="0.25">
      <c r="A31" s="196" t="s">
        <v>163</v>
      </c>
      <c r="B31" s="188"/>
      <c r="C31" s="188"/>
      <c r="D31" s="188"/>
      <c r="E31" s="188"/>
      <c r="F31" s="188"/>
      <c r="G31" s="188"/>
      <c r="H31" s="188"/>
      <c r="I31" s="188"/>
      <c r="J31" s="188"/>
      <c r="K31" s="188"/>
      <c r="L31" s="188"/>
      <c r="M31" s="188"/>
      <c r="N31" s="188"/>
      <c r="O31" s="188"/>
    </row>
    <row r="32" spans="1:15" ht="12.65" customHeight="1" x14ac:dyDescent="0.25">
      <c r="A32" s="196" t="s">
        <v>74</v>
      </c>
      <c r="B32" s="188"/>
      <c r="C32" s="188"/>
      <c r="D32" s="188"/>
      <c r="E32" s="188"/>
      <c r="F32" s="188"/>
      <c r="G32" s="188"/>
      <c r="H32" s="188"/>
      <c r="I32" s="188"/>
      <c r="J32" s="188"/>
      <c r="K32" s="188"/>
      <c r="L32" s="188"/>
      <c r="M32" s="188"/>
      <c r="N32" s="188"/>
      <c r="O32" s="188"/>
    </row>
  </sheetData>
  <mergeCells count="8">
    <mergeCell ref="A32:O32"/>
    <mergeCell ref="A30:O30"/>
    <mergeCell ref="A29:O29"/>
    <mergeCell ref="K1:O2"/>
    <mergeCell ref="M4:O4"/>
    <mergeCell ref="M3:O3"/>
    <mergeCell ref="A28:O28"/>
    <mergeCell ref="A31:O31"/>
  </mergeCells>
  <pageMargins left="0.75" right="0.75" top="1" bottom="1" header="0.5" footer="0.5"/>
  <pageSetup scale="86" orientation="landscape" r:id="rId1"/>
  <headerFooter>
    <oddFooter>&amp;R6</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43"/>
  <sheetViews>
    <sheetView showRuler="0" zoomScaleNormal="100" workbookViewId="0"/>
  </sheetViews>
  <sheetFormatPr defaultColWidth="13.1796875" defaultRowHeight="12.5" x14ac:dyDescent="0.25"/>
  <cols>
    <col min="1" max="1" width="58.453125" customWidth="1"/>
    <col min="2" max="2" width="0.54296875" customWidth="1"/>
    <col min="3" max="3" width="8.54296875" customWidth="1"/>
    <col min="4" max="4" width="7.54296875" customWidth="1"/>
    <col min="5" max="5" width="0.54296875" customWidth="1"/>
    <col min="6" max="6" width="8.54296875" customWidth="1"/>
    <col min="7" max="7" width="7.54296875" customWidth="1"/>
    <col min="8" max="8" width="0.54296875" customWidth="1"/>
    <col min="9" max="9" width="8.54296875" customWidth="1"/>
    <col min="10" max="10" width="7.54296875" customWidth="1"/>
    <col min="11" max="11" width="0.54296875" customWidth="1"/>
    <col min="12" max="12" width="8.54296875" customWidth="1"/>
    <col min="13" max="13" width="7.54296875" customWidth="1"/>
    <col min="14" max="14" width="0.54296875" customWidth="1"/>
    <col min="15" max="15" width="8.54296875" customWidth="1"/>
    <col min="16" max="16" width="7.54296875" customWidth="1"/>
  </cols>
  <sheetData>
    <row r="1" spans="1:16" ht="13.4" customHeight="1" x14ac:dyDescent="0.25">
      <c r="A1" s="9" t="s">
        <v>24</v>
      </c>
      <c r="L1" s="181"/>
      <c r="M1" s="182"/>
      <c r="N1" s="182"/>
      <c r="O1" s="182"/>
      <c r="P1" s="182"/>
    </row>
    <row r="2" spans="1:16" ht="35.9" customHeight="1" x14ac:dyDescent="0.25">
      <c r="A2" s="10" t="s">
        <v>164</v>
      </c>
      <c r="L2" s="182"/>
      <c r="M2" s="182"/>
      <c r="N2" s="182"/>
      <c r="O2" s="182"/>
      <c r="P2" s="182"/>
    </row>
    <row r="3" spans="1:16" ht="12.65" customHeight="1" x14ac:dyDescent="0.25">
      <c r="A3" s="89"/>
      <c r="B3" s="122"/>
      <c r="C3" s="201" t="s">
        <v>29</v>
      </c>
      <c r="D3" s="201"/>
      <c r="E3" s="177"/>
      <c r="F3" s="201" t="s">
        <v>30</v>
      </c>
      <c r="G3" s="201"/>
      <c r="H3" s="177"/>
      <c r="I3" s="201" t="s">
        <v>31</v>
      </c>
      <c r="J3" s="201"/>
      <c r="K3" s="177"/>
      <c r="L3" s="201" t="s">
        <v>32</v>
      </c>
      <c r="M3" s="201"/>
      <c r="N3" s="177"/>
      <c r="O3" s="201" t="s">
        <v>33</v>
      </c>
      <c r="P3" s="201"/>
    </row>
    <row r="4" spans="1:16" ht="12.65" customHeight="1" x14ac:dyDescent="0.25">
      <c r="C4" s="202" t="s">
        <v>165</v>
      </c>
      <c r="D4" s="202" t="s">
        <v>166</v>
      </c>
      <c r="E4" s="182"/>
      <c r="F4" s="202" t="s">
        <v>165</v>
      </c>
      <c r="G4" s="202" t="s">
        <v>166</v>
      </c>
      <c r="H4" s="182"/>
      <c r="I4" s="202" t="s">
        <v>165</v>
      </c>
      <c r="J4" s="202" t="s">
        <v>166</v>
      </c>
      <c r="K4" s="182"/>
      <c r="L4" s="202" t="s">
        <v>165</v>
      </c>
      <c r="M4" s="202" t="s">
        <v>166</v>
      </c>
      <c r="N4" s="182"/>
      <c r="O4" s="202" t="s">
        <v>165</v>
      </c>
      <c r="P4" s="202" t="s">
        <v>166</v>
      </c>
    </row>
    <row r="5" spans="1:16" ht="12.65" customHeight="1" x14ac:dyDescent="0.25">
      <c r="A5" s="86" t="s">
        <v>167</v>
      </c>
      <c r="C5" s="205"/>
      <c r="D5" s="205"/>
      <c r="E5" s="204"/>
      <c r="F5" s="203"/>
      <c r="G5" s="203"/>
      <c r="H5" s="204"/>
      <c r="I5" s="203"/>
      <c r="J5" s="203"/>
      <c r="K5" s="204"/>
      <c r="L5" s="203"/>
      <c r="M5" s="203"/>
      <c r="N5" s="204"/>
      <c r="O5" s="203"/>
      <c r="P5" s="203"/>
    </row>
    <row r="6" spans="1:16" ht="12.65" customHeight="1" x14ac:dyDescent="0.25">
      <c r="A6" s="104" t="s">
        <v>114</v>
      </c>
      <c r="C6" s="123"/>
      <c r="D6" s="123"/>
      <c r="F6" s="123"/>
      <c r="G6" s="123"/>
      <c r="I6" s="69"/>
      <c r="J6" s="123"/>
      <c r="L6" s="123"/>
      <c r="M6" s="123"/>
      <c r="O6" s="69"/>
      <c r="P6" s="69"/>
    </row>
    <row r="7" spans="1:16" ht="12.65" customHeight="1" x14ac:dyDescent="0.25">
      <c r="A7" s="105" t="s">
        <v>168</v>
      </c>
    </row>
    <row r="8" spans="1:16" ht="12.65" customHeight="1" x14ac:dyDescent="0.25">
      <c r="A8" s="52" t="s">
        <v>116</v>
      </c>
      <c r="C8" s="106">
        <v>100303</v>
      </c>
      <c r="D8" s="107">
        <v>1E-4</v>
      </c>
      <c r="F8" s="106">
        <v>105065</v>
      </c>
      <c r="G8" s="108">
        <v>-5.9999999999999995E-4</v>
      </c>
      <c r="I8" s="106">
        <v>108110</v>
      </c>
      <c r="J8" s="108">
        <v>-7.000000000000001E-4</v>
      </c>
      <c r="L8" s="106">
        <v>114564</v>
      </c>
      <c r="M8" s="108">
        <v>-8.9999999999999998E-4</v>
      </c>
      <c r="O8" s="106">
        <v>125930</v>
      </c>
      <c r="P8" s="108">
        <v>-5.0000000000000001E-4</v>
      </c>
    </row>
    <row r="9" spans="1:16" ht="12.65" customHeight="1" x14ac:dyDescent="0.25">
      <c r="A9" s="52" t="s">
        <v>169</v>
      </c>
      <c r="C9" s="109">
        <v>17181</v>
      </c>
      <c r="D9" s="108">
        <v>3.3000000000000004E-3</v>
      </c>
      <c r="F9" s="109">
        <v>18818</v>
      </c>
      <c r="G9" s="108">
        <v>2.3E-3</v>
      </c>
      <c r="I9" s="109">
        <v>20465</v>
      </c>
      <c r="J9" s="108">
        <v>2.2000000000000001E-3</v>
      </c>
      <c r="L9" s="109">
        <v>22465</v>
      </c>
      <c r="M9" s="108">
        <v>2E-3</v>
      </c>
      <c r="O9" s="109">
        <v>21313</v>
      </c>
      <c r="P9" s="108">
        <v>2.7000000000000001E-3</v>
      </c>
    </row>
    <row r="10" spans="1:16" ht="12.65" customHeight="1" x14ac:dyDescent="0.25">
      <c r="A10" s="52" t="s">
        <v>170</v>
      </c>
      <c r="C10" s="109">
        <v>27006</v>
      </c>
      <c r="D10" s="108">
        <v>5.6000000000000008E-3</v>
      </c>
      <c r="F10" s="109">
        <v>27780</v>
      </c>
      <c r="G10" s="108">
        <v>4.5000000000000005E-3</v>
      </c>
      <c r="I10" s="109">
        <v>29304</v>
      </c>
      <c r="J10" s="108">
        <v>4.4000000000000003E-3</v>
      </c>
      <c r="L10" s="109">
        <v>27857</v>
      </c>
      <c r="M10" s="108">
        <v>3.5999999999999999E-3</v>
      </c>
      <c r="O10" s="109">
        <v>29186</v>
      </c>
      <c r="P10" s="108">
        <v>4.4000000000000003E-3</v>
      </c>
    </row>
    <row r="11" spans="1:16" ht="12.65" customHeight="1" x14ac:dyDescent="0.25">
      <c r="A11" s="52" t="s">
        <v>121</v>
      </c>
      <c r="C11" s="109">
        <v>66810</v>
      </c>
      <c r="D11" s="108">
        <v>1.5700000000000002E-2</v>
      </c>
      <c r="F11" s="109">
        <v>64650</v>
      </c>
      <c r="G11" s="108">
        <v>1.5500000000000002E-2</v>
      </c>
      <c r="I11" s="109">
        <v>61206</v>
      </c>
      <c r="J11" s="108">
        <v>1.5500000000000002E-2</v>
      </c>
      <c r="L11" s="109">
        <v>60520</v>
      </c>
      <c r="M11" s="108">
        <v>1.5700000000000002E-2</v>
      </c>
      <c r="O11" s="109">
        <v>56789</v>
      </c>
      <c r="P11" s="108">
        <v>1.6299999999999999E-2</v>
      </c>
    </row>
    <row r="12" spans="1:16" ht="12.65" customHeight="1" x14ac:dyDescent="0.25">
      <c r="A12" s="52" t="s">
        <v>171</v>
      </c>
    </row>
    <row r="13" spans="1:16" ht="12.65" customHeight="1" x14ac:dyDescent="0.25">
      <c r="A13" s="52" t="s">
        <v>172</v>
      </c>
      <c r="C13" s="109">
        <v>40868</v>
      </c>
      <c r="D13" s="108">
        <v>7.4000000000000003E-3</v>
      </c>
      <c r="F13" s="109">
        <v>39169</v>
      </c>
      <c r="G13" s="108">
        <v>7.3000000000000001E-3</v>
      </c>
      <c r="I13" s="109">
        <v>36255</v>
      </c>
      <c r="J13" s="108">
        <v>7.3000000000000001E-3</v>
      </c>
      <c r="L13" s="109">
        <v>33212</v>
      </c>
      <c r="M13" s="108">
        <v>7.0999999999999995E-3</v>
      </c>
      <c r="O13" s="109">
        <v>28759</v>
      </c>
      <c r="P13" s="108">
        <v>9.0000000000000011E-3</v>
      </c>
    </row>
    <row r="14" spans="1:16" ht="12.65" customHeight="1" x14ac:dyDescent="0.25">
      <c r="A14" s="52" t="s">
        <v>173</v>
      </c>
      <c r="C14" s="109">
        <v>67055</v>
      </c>
      <c r="D14" s="108">
        <v>1.46E-2</v>
      </c>
      <c r="F14" s="109">
        <v>69691</v>
      </c>
      <c r="G14" s="108">
        <v>1.3500000000000002E-2</v>
      </c>
      <c r="I14" s="109">
        <v>70199</v>
      </c>
      <c r="J14" s="108">
        <v>1.34E-2</v>
      </c>
      <c r="L14" s="109">
        <v>72809</v>
      </c>
      <c r="M14" s="108">
        <v>1.34E-2</v>
      </c>
      <c r="O14" s="109">
        <v>77623</v>
      </c>
      <c r="P14" s="108">
        <v>1.3999999999999999E-2</v>
      </c>
    </row>
    <row r="15" spans="1:16" ht="12.65" customHeight="1" x14ac:dyDescent="0.25">
      <c r="A15" s="52" t="s">
        <v>174</v>
      </c>
      <c r="C15" s="109">
        <v>2337</v>
      </c>
      <c r="D15" s="108">
        <v>2.1600000000000001E-2</v>
      </c>
      <c r="F15" s="109">
        <v>2569</v>
      </c>
      <c r="G15" s="108">
        <v>2.1100000000000001E-2</v>
      </c>
      <c r="I15" s="109">
        <v>2628</v>
      </c>
      <c r="J15" s="108">
        <v>2.07E-2</v>
      </c>
      <c r="L15" s="109">
        <v>2768</v>
      </c>
      <c r="M15" s="108">
        <v>1.9400000000000001E-2</v>
      </c>
      <c r="O15" s="109">
        <v>2526</v>
      </c>
      <c r="P15" s="108">
        <v>1.9199999999999998E-2</v>
      </c>
    </row>
    <row r="16" spans="1:16" ht="12.65" customHeight="1" x14ac:dyDescent="0.25">
      <c r="A16" s="52" t="s">
        <v>175</v>
      </c>
      <c r="C16" s="58">
        <v>45541</v>
      </c>
      <c r="D16" s="110">
        <v>1.0200000000000001E-2</v>
      </c>
      <c r="F16" s="58">
        <v>47493</v>
      </c>
      <c r="G16" s="110">
        <v>9.7000000000000003E-3</v>
      </c>
      <c r="I16" s="58">
        <v>47334</v>
      </c>
      <c r="J16" s="110">
        <v>9.4000000000000004E-3</v>
      </c>
      <c r="L16" s="58">
        <v>47451</v>
      </c>
      <c r="M16" s="110">
        <v>9.4999999999999998E-3</v>
      </c>
      <c r="O16" s="58">
        <v>47030</v>
      </c>
      <c r="P16" s="110">
        <v>9.9000000000000008E-3</v>
      </c>
    </row>
    <row r="17" spans="1:16" ht="12.65" customHeight="1" x14ac:dyDescent="0.25">
      <c r="A17" s="111" t="s">
        <v>176</v>
      </c>
      <c r="C17" s="112">
        <v>155801</v>
      </c>
      <c r="D17" s="113">
        <v>1.15E-2</v>
      </c>
      <c r="F17" s="112">
        <v>158922</v>
      </c>
      <c r="G17" s="113">
        <v>1.1000000000000001E-2</v>
      </c>
      <c r="I17" s="112">
        <v>156416</v>
      </c>
      <c r="J17" s="113">
        <v>1.0900000000000002E-2</v>
      </c>
      <c r="L17" s="112">
        <v>156240</v>
      </c>
      <c r="M17" s="113">
        <v>1.1000000000000001E-2</v>
      </c>
      <c r="O17" s="112">
        <v>155938</v>
      </c>
      <c r="P17" s="113">
        <v>1.1899999999999999E-2</v>
      </c>
    </row>
    <row r="18" spans="1:16" ht="12.65" customHeight="1" x14ac:dyDescent="0.25">
      <c r="A18" s="52" t="s">
        <v>177</v>
      </c>
      <c r="C18" s="58">
        <v>6085</v>
      </c>
      <c r="D18" s="110">
        <v>1.43E-2</v>
      </c>
      <c r="F18" s="58">
        <v>6447</v>
      </c>
      <c r="G18" s="110">
        <v>9.300000000000001E-3</v>
      </c>
      <c r="I18" s="58">
        <v>5564</v>
      </c>
      <c r="J18" s="110">
        <v>5.3E-3</v>
      </c>
      <c r="L18" s="58">
        <v>6639</v>
      </c>
      <c r="M18" s="110">
        <v>7.1999999999999998E-3</v>
      </c>
      <c r="O18" s="58">
        <v>8141</v>
      </c>
      <c r="P18" s="110">
        <v>9.4999999999999998E-3</v>
      </c>
    </row>
    <row r="19" spans="1:16" ht="12.65" customHeight="1" x14ac:dyDescent="0.25">
      <c r="A19" s="111" t="s">
        <v>178</v>
      </c>
      <c r="C19" s="114">
        <v>161886</v>
      </c>
      <c r="D19" s="115">
        <v>1.1599999999999999E-2</v>
      </c>
      <c r="F19" s="114">
        <v>165369</v>
      </c>
      <c r="G19" s="115">
        <v>1.0900000000000002E-2</v>
      </c>
      <c r="I19" s="114">
        <v>161980</v>
      </c>
      <c r="J19" s="115">
        <v>1.0700000000000001E-2</v>
      </c>
      <c r="L19" s="114">
        <v>162879</v>
      </c>
      <c r="M19" s="115">
        <v>1.0800000000000001E-2</v>
      </c>
      <c r="O19" s="114">
        <v>164079</v>
      </c>
      <c r="P19" s="115">
        <v>1.18E-2</v>
      </c>
    </row>
    <row r="20" spans="1:16" ht="12.65" customHeight="1" x14ac:dyDescent="0.25">
      <c r="A20" s="79" t="s">
        <v>179</v>
      </c>
      <c r="C20" s="116">
        <v>373186</v>
      </c>
      <c r="D20" s="117">
        <v>8.3999999999999995E-3</v>
      </c>
      <c r="F20" s="116">
        <v>381682</v>
      </c>
      <c r="G20" s="117">
        <v>7.6E-3</v>
      </c>
      <c r="I20" s="116">
        <v>381065</v>
      </c>
      <c r="J20" s="117">
        <v>7.3000000000000001E-3</v>
      </c>
      <c r="L20" s="116">
        <v>388285</v>
      </c>
      <c r="M20" s="117">
        <v>7.0999999999999995E-3</v>
      </c>
      <c r="O20" s="116">
        <v>397297</v>
      </c>
      <c r="P20" s="117">
        <v>7.4999999999999997E-3</v>
      </c>
    </row>
    <row r="21" spans="1:16" ht="12.65" customHeight="1" x14ac:dyDescent="0.25">
      <c r="A21" s="105" t="s">
        <v>180</v>
      </c>
      <c r="C21" s="58">
        <v>67016</v>
      </c>
      <c r="F21" s="58">
        <v>67956</v>
      </c>
      <c r="I21" s="58">
        <v>65696</v>
      </c>
      <c r="L21" s="58">
        <v>64044</v>
      </c>
      <c r="O21" s="58">
        <v>63082</v>
      </c>
    </row>
    <row r="22" spans="1:16" ht="12.65" customHeight="1" x14ac:dyDescent="0.25">
      <c r="A22" s="79" t="s">
        <v>181</v>
      </c>
      <c r="C22" s="116">
        <v>440202</v>
      </c>
      <c r="D22" s="125"/>
      <c r="F22" s="116">
        <v>449638</v>
      </c>
      <c r="G22" s="125"/>
      <c r="I22" s="116">
        <v>446761</v>
      </c>
      <c r="J22" s="125"/>
      <c r="L22" s="116">
        <v>452329</v>
      </c>
      <c r="M22" s="125"/>
      <c r="O22" s="116">
        <v>460379</v>
      </c>
      <c r="P22" s="125"/>
    </row>
    <row r="23" spans="1:16" ht="12.65" customHeight="1" x14ac:dyDescent="0.25"/>
    <row r="24" spans="1:16" ht="12.65" customHeight="1" x14ac:dyDescent="0.25">
      <c r="A24" s="61" t="s">
        <v>182</v>
      </c>
    </row>
    <row r="25" spans="1:16" ht="12.65" customHeight="1" x14ac:dyDescent="0.25">
      <c r="A25" s="105" t="s">
        <v>183</v>
      </c>
    </row>
    <row r="26" spans="1:16" ht="12.65" customHeight="1" x14ac:dyDescent="0.25">
      <c r="A26" s="52" t="s">
        <v>184</v>
      </c>
      <c r="C26" s="106">
        <v>223243</v>
      </c>
      <c r="D26" s="108">
        <v>-7.000000000000001E-4</v>
      </c>
      <c r="F26" s="106">
        <v>231086</v>
      </c>
      <c r="G26" s="108">
        <v>-8.0000000000000004E-4</v>
      </c>
      <c r="I26" s="106">
        <v>233363</v>
      </c>
      <c r="J26" s="108">
        <v>-8.0000000000000004E-4</v>
      </c>
      <c r="L26" s="106">
        <v>239466</v>
      </c>
      <c r="M26" s="108">
        <v>-8.0000000000000004E-4</v>
      </c>
      <c r="O26" s="106">
        <v>245115</v>
      </c>
      <c r="P26" s="108">
        <v>-5.9999999999999995E-4</v>
      </c>
    </row>
    <row r="27" spans="1:16" ht="22.5" customHeight="1" x14ac:dyDescent="0.25">
      <c r="A27" s="52" t="s">
        <v>185</v>
      </c>
      <c r="C27" s="22">
        <v>12864</v>
      </c>
      <c r="D27" s="118">
        <v>3.5999999999999999E-3</v>
      </c>
      <c r="F27" s="22">
        <v>12421</v>
      </c>
      <c r="G27" s="118">
        <v>7.000000000000001E-4</v>
      </c>
      <c r="I27" s="22">
        <v>13415</v>
      </c>
      <c r="J27" s="118">
        <v>8.0000000000000004E-4</v>
      </c>
      <c r="L27" s="22">
        <v>13773</v>
      </c>
      <c r="M27" s="118">
        <v>-1.7000000000000001E-3</v>
      </c>
      <c r="O27" s="22">
        <v>15288</v>
      </c>
      <c r="P27" s="118">
        <v>-7.000000000000001E-4</v>
      </c>
    </row>
    <row r="28" spans="1:16" ht="12.65" customHeight="1" x14ac:dyDescent="0.25">
      <c r="A28" s="52" t="s">
        <v>133</v>
      </c>
      <c r="C28" s="109">
        <v>3372</v>
      </c>
      <c r="D28" s="108">
        <v>5.3E-3</v>
      </c>
      <c r="F28" s="109">
        <v>3019</v>
      </c>
      <c r="G28" s="108">
        <v>2.8000000000000004E-3</v>
      </c>
      <c r="I28" s="109">
        <v>2821</v>
      </c>
      <c r="J28" s="108">
        <v>1.1000000000000001E-3</v>
      </c>
      <c r="L28" s="109">
        <v>2282</v>
      </c>
      <c r="M28" s="108">
        <v>3.8E-3</v>
      </c>
      <c r="O28" s="109">
        <v>2227</v>
      </c>
      <c r="P28" s="108">
        <v>5.3E-3</v>
      </c>
    </row>
    <row r="29" spans="1:16" ht="12.65" customHeight="1" x14ac:dyDescent="0.25">
      <c r="A29" s="52" t="s">
        <v>136</v>
      </c>
      <c r="C29" s="109">
        <v>458</v>
      </c>
      <c r="D29" s="108">
        <v>2.3599999999999999E-2</v>
      </c>
      <c r="F29" s="109">
        <v>517</v>
      </c>
      <c r="G29" s="108">
        <v>1.8000000000000002E-2</v>
      </c>
      <c r="I29" s="109">
        <v>383</v>
      </c>
      <c r="J29" s="108">
        <v>2.53E-2</v>
      </c>
      <c r="L29" s="109">
        <v>298</v>
      </c>
      <c r="M29" s="108">
        <v>2.2100000000000002E-2</v>
      </c>
      <c r="O29" s="109">
        <v>331</v>
      </c>
      <c r="P29" s="108">
        <v>2.01E-2</v>
      </c>
    </row>
    <row r="30" spans="1:16" ht="12.65" customHeight="1" x14ac:dyDescent="0.25">
      <c r="A30" s="52" t="s">
        <v>135</v>
      </c>
      <c r="C30" s="109">
        <v>4</v>
      </c>
      <c r="D30" s="108">
        <v>8.9999999999999998E-4</v>
      </c>
      <c r="F30" s="109">
        <v>0</v>
      </c>
      <c r="G30" s="108">
        <v>0</v>
      </c>
      <c r="I30" s="109">
        <v>11</v>
      </c>
      <c r="J30" s="108">
        <v>7.000000000000001E-4</v>
      </c>
      <c r="L30" s="109">
        <v>0</v>
      </c>
      <c r="M30" s="108">
        <v>0</v>
      </c>
      <c r="O30" s="109">
        <v>0</v>
      </c>
      <c r="P30" s="108">
        <v>0</v>
      </c>
    </row>
    <row r="31" spans="1:16" ht="12.65" customHeight="1" x14ac:dyDescent="0.25">
      <c r="A31" s="52" t="s">
        <v>134</v>
      </c>
      <c r="C31" s="109">
        <v>16661</v>
      </c>
      <c r="D31" s="108">
        <v>1E-4</v>
      </c>
      <c r="F31" s="109">
        <v>16414</v>
      </c>
      <c r="G31" s="108">
        <v>-1E-4</v>
      </c>
      <c r="I31" s="109">
        <v>16648</v>
      </c>
      <c r="J31" s="108">
        <v>-1E-4</v>
      </c>
      <c r="L31" s="109">
        <v>16811</v>
      </c>
      <c r="M31" s="108">
        <v>-1E-4</v>
      </c>
      <c r="O31" s="109">
        <v>17691</v>
      </c>
      <c r="P31" s="108">
        <v>-1E-4</v>
      </c>
    </row>
    <row r="32" spans="1:16" ht="12.65" customHeight="1" x14ac:dyDescent="0.25">
      <c r="A32" s="52" t="s">
        <v>139</v>
      </c>
      <c r="C32" s="58">
        <v>25588</v>
      </c>
      <c r="D32" s="110">
        <v>1.5300000000000001E-2</v>
      </c>
      <c r="F32" s="58">
        <v>25932</v>
      </c>
      <c r="G32" s="110">
        <v>1.3600000000000001E-2</v>
      </c>
      <c r="I32" s="58">
        <v>25751</v>
      </c>
      <c r="J32" s="110">
        <v>1.3899999999999999E-2</v>
      </c>
      <c r="L32" s="58">
        <v>25275</v>
      </c>
      <c r="M32" s="110">
        <v>1.43E-2</v>
      </c>
      <c r="O32" s="58">
        <v>26199</v>
      </c>
      <c r="P32" s="110">
        <v>1.8100000000000002E-2</v>
      </c>
    </row>
    <row r="33" spans="1:16" ht="12.65" customHeight="1" x14ac:dyDescent="0.25">
      <c r="A33" s="79" t="s">
        <v>186</v>
      </c>
      <c r="C33" s="116">
        <v>282190</v>
      </c>
      <c r="D33" s="117">
        <v>1.1000000000000001E-3</v>
      </c>
      <c r="F33" s="116">
        <v>289389</v>
      </c>
      <c r="G33" s="117">
        <v>7.000000000000001E-4</v>
      </c>
      <c r="I33" s="116">
        <v>292392</v>
      </c>
      <c r="J33" s="117">
        <v>7.000000000000001E-4</v>
      </c>
      <c r="L33" s="116">
        <v>297905</v>
      </c>
      <c r="M33" s="117">
        <v>5.0000000000000001E-4</v>
      </c>
      <c r="O33" s="116">
        <v>306851</v>
      </c>
      <c r="P33" s="117">
        <v>1.1000000000000001E-3</v>
      </c>
    </row>
    <row r="34" spans="1:16" ht="12.65" customHeight="1" x14ac:dyDescent="0.25">
      <c r="A34" s="105" t="s">
        <v>187</v>
      </c>
      <c r="C34" s="109">
        <v>90179</v>
      </c>
      <c r="F34" s="109">
        <v>91535</v>
      </c>
      <c r="I34" s="109">
        <v>85581</v>
      </c>
      <c r="L34" s="109">
        <v>85802</v>
      </c>
      <c r="O34" s="109">
        <v>83429</v>
      </c>
    </row>
    <row r="35" spans="1:16" ht="12.65" customHeight="1" x14ac:dyDescent="0.25">
      <c r="A35" s="105" t="s">
        <v>188</v>
      </c>
      <c r="C35" s="109">
        <v>25419</v>
      </c>
      <c r="F35" s="109">
        <v>25481</v>
      </c>
      <c r="I35" s="109">
        <v>24164</v>
      </c>
      <c r="L35" s="109">
        <v>23317</v>
      </c>
      <c r="O35" s="109">
        <v>24556</v>
      </c>
    </row>
    <row r="36" spans="1:16" ht="12.65" customHeight="1" x14ac:dyDescent="0.25">
      <c r="A36" s="105" t="s">
        <v>189</v>
      </c>
      <c r="C36" s="109">
        <v>42201</v>
      </c>
      <c r="F36" s="109">
        <v>42968</v>
      </c>
      <c r="I36" s="109">
        <v>44296</v>
      </c>
      <c r="L36" s="109">
        <v>44934</v>
      </c>
      <c r="O36" s="109">
        <v>45261</v>
      </c>
    </row>
    <row r="37" spans="1:16" ht="12.65" customHeight="1" x14ac:dyDescent="0.25">
      <c r="A37" s="105" t="s">
        <v>190</v>
      </c>
      <c r="C37" s="58">
        <v>213</v>
      </c>
      <c r="F37" s="58">
        <v>265</v>
      </c>
      <c r="I37" s="58">
        <v>328</v>
      </c>
      <c r="L37" s="58">
        <v>371</v>
      </c>
      <c r="O37" s="58">
        <v>282</v>
      </c>
    </row>
    <row r="38" spans="1:16" ht="12.65" customHeight="1" x14ac:dyDescent="0.25">
      <c r="A38" s="79" t="s">
        <v>191</v>
      </c>
      <c r="C38" s="116">
        <v>440202</v>
      </c>
      <c r="D38" s="125"/>
      <c r="F38" s="116">
        <v>449638</v>
      </c>
      <c r="G38" s="125"/>
      <c r="I38" s="116">
        <v>446761</v>
      </c>
      <c r="J38" s="125"/>
      <c r="L38" s="116">
        <v>452329</v>
      </c>
      <c r="M38" s="125"/>
      <c r="O38" s="116">
        <v>460379</v>
      </c>
      <c r="P38" s="125"/>
    </row>
    <row r="39" spans="1:16" ht="12.65" customHeight="1" x14ac:dyDescent="0.25">
      <c r="A39" s="61" t="s">
        <v>192</v>
      </c>
      <c r="D39" s="119">
        <v>7.4999999999999997E-3</v>
      </c>
      <c r="G39" s="119">
        <v>7.0999999999999995E-3</v>
      </c>
      <c r="J39" s="119">
        <v>6.7000000000000002E-3</v>
      </c>
      <c r="M39" s="119">
        <v>6.7000000000000002E-3</v>
      </c>
      <c r="P39" s="119">
        <v>6.6000000000000008E-3</v>
      </c>
    </row>
    <row r="40" spans="1:16" ht="12.65" customHeight="1" x14ac:dyDescent="0.25">
      <c r="A40" s="120" t="s">
        <v>193</v>
      </c>
      <c r="D40" s="121">
        <v>7.6E-3</v>
      </c>
      <c r="G40" s="121">
        <v>7.0999999999999995E-3</v>
      </c>
      <c r="J40" s="121">
        <v>6.8000000000000005E-3</v>
      </c>
      <c r="M40" s="121">
        <v>6.7000000000000002E-3</v>
      </c>
      <c r="P40" s="121">
        <v>6.7000000000000002E-3</v>
      </c>
    </row>
    <row r="41" spans="1:16" ht="52.5" customHeight="1" x14ac:dyDescent="0.25">
      <c r="A41" s="200" t="s">
        <v>194</v>
      </c>
      <c r="B41" s="200"/>
      <c r="C41" s="200"/>
      <c r="D41" s="200"/>
      <c r="E41" s="200"/>
      <c r="F41" s="200"/>
      <c r="G41" s="200"/>
      <c r="H41" s="200"/>
      <c r="I41" s="200"/>
      <c r="J41" s="200"/>
      <c r="K41" s="200"/>
      <c r="L41" s="200"/>
      <c r="M41" s="200"/>
      <c r="N41" s="200"/>
      <c r="O41" s="200"/>
      <c r="P41" s="200"/>
    </row>
    <row r="42" spans="1:16" ht="12.65" customHeight="1" x14ac:dyDescent="0.25">
      <c r="A42" s="196" t="s">
        <v>195</v>
      </c>
      <c r="B42" s="188"/>
      <c r="C42" s="188"/>
      <c r="D42" s="188"/>
      <c r="E42" s="188"/>
      <c r="F42" s="188"/>
      <c r="G42" s="188"/>
      <c r="H42" s="188"/>
      <c r="I42" s="188"/>
      <c r="J42" s="188"/>
      <c r="K42" s="188"/>
      <c r="L42" s="188"/>
      <c r="M42" s="188"/>
      <c r="N42" s="188"/>
      <c r="O42" s="188"/>
      <c r="P42" s="188"/>
    </row>
    <row r="43" spans="1:16" ht="12.65" customHeight="1" x14ac:dyDescent="0.25">
      <c r="A43" s="196" t="s">
        <v>196</v>
      </c>
      <c r="B43" s="188"/>
      <c r="C43" s="188"/>
      <c r="D43" s="188"/>
      <c r="E43" s="188"/>
      <c r="F43" s="188"/>
      <c r="G43" s="188"/>
      <c r="H43" s="188"/>
      <c r="I43" s="188"/>
      <c r="J43" s="188"/>
      <c r="K43" s="188"/>
      <c r="L43" s="188"/>
      <c r="M43" s="188"/>
      <c r="N43" s="188"/>
      <c r="O43" s="188"/>
      <c r="P43" s="188"/>
    </row>
  </sheetData>
  <mergeCells count="23">
    <mergeCell ref="F3:G3"/>
    <mergeCell ref="D4:D5"/>
    <mergeCell ref="C4:C5"/>
    <mergeCell ref="H4:H5"/>
    <mergeCell ref="G4:G5"/>
    <mergeCell ref="F4:F5"/>
    <mergeCell ref="E4:E5"/>
    <mergeCell ref="A41:P41"/>
    <mergeCell ref="A42:P42"/>
    <mergeCell ref="A43:P43"/>
    <mergeCell ref="L1:P2"/>
    <mergeCell ref="O3:P3"/>
    <mergeCell ref="P4:P5"/>
    <mergeCell ref="O4:O5"/>
    <mergeCell ref="N4:N5"/>
    <mergeCell ref="M4:M5"/>
    <mergeCell ref="I3:J3"/>
    <mergeCell ref="I4:I5"/>
    <mergeCell ref="J4:J5"/>
    <mergeCell ref="K4:K5"/>
    <mergeCell ref="L4:L5"/>
    <mergeCell ref="L3:M3"/>
    <mergeCell ref="C3:D3"/>
  </mergeCells>
  <pageMargins left="0.75" right="0.75" top="1" bottom="1" header="0.5" footer="0.5"/>
  <pageSetup scale="76" fitToWidth="0" orientation="landscape" r:id="rId1"/>
  <headerFooter>
    <oddFooter>&amp;R7</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37"/>
  <sheetViews>
    <sheetView showRuler="0" zoomScaleNormal="100" workbookViewId="0"/>
  </sheetViews>
  <sheetFormatPr defaultColWidth="13.1796875" defaultRowHeight="12.5" x14ac:dyDescent="0.25"/>
  <cols>
    <col min="1" max="1" width="77.1796875" customWidth="1"/>
    <col min="2" max="2" width="0.54296875" customWidth="1"/>
    <col min="3" max="3" width="11.81640625" customWidth="1"/>
    <col min="4" max="4" width="0.54296875" customWidth="1"/>
    <col min="5" max="5" width="11.81640625" customWidth="1"/>
    <col min="6" max="6" width="0.54296875" customWidth="1"/>
    <col min="7" max="7" width="11.81640625" customWidth="1"/>
    <col min="8" max="8" width="0.54296875" customWidth="1"/>
    <col min="9" max="9" width="11.81640625" customWidth="1"/>
    <col min="10" max="10" width="0.54296875" customWidth="1"/>
    <col min="11" max="11" width="11.81640625" customWidth="1"/>
    <col min="12" max="12" width="3.453125" customWidth="1"/>
  </cols>
  <sheetData>
    <row r="1" spans="1:12" ht="13.4" customHeight="1" x14ac:dyDescent="0.25">
      <c r="A1" s="9" t="s">
        <v>24</v>
      </c>
      <c r="G1" s="181"/>
      <c r="H1" s="182"/>
      <c r="I1" s="182"/>
      <c r="J1" s="182"/>
      <c r="K1" s="182"/>
      <c r="L1" s="182"/>
    </row>
    <row r="2" spans="1:12" ht="35.9" customHeight="1" x14ac:dyDescent="0.25">
      <c r="A2" s="10" t="s">
        <v>197</v>
      </c>
      <c r="G2" s="182"/>
      <c r="H2" s="182"/>
      <c r="I2" s="182"/>
      <c r="J2" s="182"/>
      <c r="K2" s="182"/>
      <c r="L2" s="182"/>
    </row>
    <row r="3" spans="1:12" ht="13.4" customHeight="1" x14ac:dyDescent="0.25">
      <c r="A3" s="11"/>
      <c r="B3" s="46"/>
      <c r="C3" s="46"/>
      <c r="D3" s="46"/>
      <c r="E3" s="46"/>
      <c r="F3" s="46"/>
      <c r="G3" s="46"/>
      <c r="H3" s="46"/>
      <c r="I3" s="46"/>
      <c r="J3" s="46"/>
      <c r="K3" s="46"/>
      <c r="L3" s="46"/>
    </row>
    <row r="4" spans="1:12" ht="13.4" customHeight="1" x14ac:dyDescent="0.25">
      <c r="C4" s="126">
        <v>2022</v>
      </c>
      <c r="E4" s="206">
        <v>2021</v>
      </c>
      <c r="F4" s="182"/>
      <c r="G4" s="182"/>
      <c r="H4" s="182"/>
      <c r="I4" s="182"/>
      <c r="J4" s="182"/>
      <c r="K4" s="197"/>
      <c r="L4" s="182"/>
    </row>
    <row r="5" spans="1:12" ht="13.4" customHeight="1" x14ac:dyDescent="0.25">
      <c r="A5" s="86" t="s">
        <v>155</v>
      </c>
      <c r="C5" s="103" t="s">
        <v>110</v>
      </c>
      <c r="E5" s="103" t="s">
        <v>111</v>
      </c>
      <c r="F5" s="102"/>
      <c r="G5" s="103" t="s">
        <v>112</v>
      </c>
      <c r="H5" s="102"/>
      <c r="I5" s="103" t="s">
        <v>113</v>
      </c>
      <c r="J5" s="102"/>
      <c r="K5" s="103" t="s">
        <v>110</v>
      </c>
      <c r="L5" s="103"/>
    </row>
    <row r="6" spans="1:12" ht="13.4" customHeight="1" x14ac:dyDescent="0.25">
      <c r="A6" s="89" t="s">
        <v>198</v>
      </c>
      <c r="C6" s="131"/>
      <c r="E6" s="102"/>
      <c r="G6" s="102"/>
      <c r="I6" s="102"/>
      <c r="K6" s="102"/>
      <c r="L6" s="102"/>
    </row>
    <row r="7" spans="1:12" ht="13.4" customHeight="1" x14ac:dyDescent="0.25">
      <c r="A7" s="127" t="s">
        <v>199</v>
      </c>
    </row>
    <row r="8" spans="1:12" ht="13.4" customHeight="1" x14ac:dyDescent="0.25">
      <c r="A8" s="98" t="s">
        <v>397</v>
      </c>
      <c r="C8" s="17">
        <v>17583</v>
      </c>
      <c r="E8" s="17">
        <v>18746</v>
      </c>
      <c r="G8" s="17">
        <v>19844</v>
      </c>
      <c r="I8" s="17">
        <v>21456</v>
      </c>
      <c r="K8" s="17">
        <v>21090</v>
      </c>
    </row>
    <row r="9" spans="1:12" ht="13.4" customHeight="1" x14ac:dyDescent="0.25">
      <c r="A9" s="98" t="s">
        <v>398</v>
      </c>
      <c r="C9" s="22">
        <v>22339</v>
      </c>
      <c r="E9" s="22">
        <v>23485</v>
      </c>
      <c r="G9" s="22">
        <v>24292</v>
      </c>
      <c r="I9" s="22">
        <v>25896</v>
      </c>
      <c r="K9" s="22">
        <v>25534</v>
      </c>
    </row>
    <row r="10" spans="1:12" ht="13.4" customHeight="1" x14ac:dyDescent="0.25">
      <c r="A10" s="98" t="s">
        <v>399</v>
      </c>
      <c r="C10" s="22">
        <v>23839</v>
      </c>
      <c r="E10" s="22">
        <v>24972</v>
      </c>
      <c r="G10" s="22">
        <v>25816</v>
      </c>
      <c r="I10" s="22">
        <v>27464</v>
      </c>
      <c r="K10" s="22">
        <v>27190</v>
      </c>
    </row>
    <row r="11" spans="1:12" ht="13.4" customHeight="1" x14ac:dyDescent="0.25">
      <c r="A11" s="98" t="s">
        <v>400</v>
      </c>
      <c r="C11" s="22">
        <v>173353</v>
      </c>
      <c r="E11" s="22">
        <v>167608</v>
      </c>
      <c r="G11" s="22">
        <v>169216</v>
      </c>
      <c r="I11" s="22">
        <v>169885</v>
      </c>
      <c r="K11" s="22">
        <v>167510</v>
      </c>
    </row>
    <row r="12" spans="1:12" ht="7.5" customHeight="1" x14ac:dyDescent="0.25"/>
    <row r="13" spans="1:12" ht="13.4" customHeight="1" x14ac:dyDescent="0.25">
      <c r="A13" s="98" t="s">
        <v>401</v>
      </c>
      <c r="C13" s="42">
        <v>0.10100000000000001</v>
      </c>
      <c r="E13" s="42">
        <v>0.11199999999999999</v>
      </c>
      <c r="G13" s="42">
        <v>0.11699999999999999</v>
      </c>
      <c r="I13" s="42">
        <v>0.126</v>
      </c>
      <c r="K13" s="42">
        <v>0.126</v>
      </c>
    </row>
    <row r="14" spans="1:12" ht="13.4" customHeight="1" x14ac:dyDescent="0.25">
      <c r="A14" s="98" t="s">
        <v>402</v>
      </c>
      <c r="C14" s="128">
        <v>0.129</v>
      </c>
      <c r="E14" s="128">
        <v>0.14000000000000001</v>
      </c>
      <c r="G14" s="128">
        <v>0.14400000000000002</v>
      </c>
      <c r="I14" s="128">
        <v>0.152</v>
      </c>
      <c r="K14" s="128">
        <v>0.152</v>
      </c>
    </row>
    <row r="15" spans="1:12" ht="13.4" customHeight="1" x14ac:dyDescent="0.25">
      <c r="A15" s="98" t="s">
        <v>403</v>
      </c>
      <c r="C15" s="128">
        <v>0.13800000000000001</v>
      </c>
      <c r="E15" s="128">
        <v>0.14899999999999999</v>
      </c>
      <c r="G15" s="128">
        <v>0.153</v>
      </c>
      <c r="I15" s="128">
        <v>0.16200000000000001</v>
      </c>
      <c r="K15" s="128">
        <v>0.16200000000000001</v>
      </c>
    </row>
    <row r="16" spans="1:12" ht="10.75" customHeight="1" x14ac:dyDescent="0.25"/>
    <row r="17" spans="1:12" ht="13.4" customHeight="1" x14ac:dyDescent="0.25">
      <c r="A17" s="127" t="s">
        <v>200</v>
      </c>
    </row>
    <row r="18" spans="1:12" ht="13.4" customHeight="1" x14ac:dyDescent="0.25">
      <c r="A18" s="98" t="s">
        <v>397</v>
      </c>
      <c r="C18" s="17">
        <v>17853</v>
      </c>
      <c r="E18" s="17">
        <v>18746</v>
      </c>
      <c r="G18" s="17">
        <v>19844</v>
      </c>
      <c r="I18" s="17">
        <v>21456</v>
      </c>
      <c r="K18" s="17">
        <v>21090</v>
      </c>
    </row>
    <row r="19" spans="1:12" ht="13.4" customHeight="1" x14ac:dyDescent="0.25">
      <c r="A19" s="98" t="s">
        <v>398</v>
      </c>
      <c r="C19" s="22">
        <v>22339</v>
      </c>
      <c r="E19" s="22">
        <v>23485</v>
      </c>
      <c r="G19" s="22">
        <v>24292</v>
      </c>
      <c r="I19" s="22">
        <v>25896</v>
      </c>
      <c r="K19" s="22">
        <v>25534</v>
      </c>
    </row>
    <row r="20" spans="1:12" ht="13.4" customHeight="1" x14ac:dyDescent="0.25">
      <c r="A20" s="98" t="s">
        <v>399</v>
      </c>
      <c r="C20" s="22">
        <v>23586</v>
      </c>
      <c r="E20" s="22">
        <v>24722</v>
      </c>
      <c r="G20" s="22">
        <v>25534</v>
      </c>
      <c r="I20" s="22">
        <v>27183</v>
      </c>
      <c r="K20" s="22">
        <v>26908</v>
      </c>
    </row>
    <row r="21" spans="1:12" ht="13.4" customHeight="1" x14ac:dyDescent="0.25">
      <c r="A21" s="98" t="s">
        <v>400</v>
      </c>
      <c r="C21" s="22">
        <v>168993</v>
      </c>
      <c r="E21" s="22">
        <v>165067</v>
      </c>
      <c r="G21" s="22">
        <v>167607</v>
      </c>
      <c r="I21" s="22">
        <v>169380</v>
      </c>
      <c r="K21" s="22">
        <v>167035</v>
      </c>
    </row>
    <row r="22" spans="1:12" ht="7.5" customHeight="1" x14ac:dyDescent="0.25"/>
    <row r="23" spans="1:12" ht="13.4" customHeight="1" x14ac:dyDescent="0.25">
      <c r="A23" s="98" t="s">
        <v>401</v>
      </c>
      <c r="C23" s="42">
        <v>0.104</v>
      </c>
      <c r="E23" s="42">
        <v>0.114</v>
      </c>
      <c r="G23" s="42">
        <v>0.11800000000000001</v>
      </c>
      <c r="I23" s="42">
        <v>0.127</v>
      </c>
      <c r="K23" s="42">
        <v>0.126</v>
      </c>
    </row>
    <row r="24" spans="1:12" ht="13.4" customHeight="1" x14ac:dyDescent="0.25">
      <c r="A24" s="98" t="s">
        <v>402</v>
      </c>
      <c r="C24" s="128">
        <v>0.13200000000000001</v>
      </c>
      <c r="E24" s="128">
        <v>0.14199999999999999</v>
      </c>
      <c r="G24" s="128">
        <v>0.14499999999999999</v>
      </c>
      <c r="I24" s="128">
        <v>0.153</v>
      </c>
      <c r="K24" s="128">
        <v>0.153</v>
      </c>
    </row>
    <row r="25" spans="1:12" ht="13.4" customHeight="1" x14ac:dyDescent="0.25">
      <c r="A25" s="98" t="s">
        <v>403</v>
      </c>
      <c r="C25" s="128">
        <v>0.14000000000000001</v>
      </c>
      <c r="E25" s="128">
        <v>0.15</v>
      </c>
      <c r="G25" s="128">
        <v>0.152</v>
      </c>
      <c r="I25" s="128">
        <v>0.16</v>
      </c>
      <c r="K25" s="128">
        <v>0.161</v>
      </c>
    </row>
    <row r="26" spans="1:12" ht="10.75" customHeight="1" x14ac:dyDescent="0.25"/>
    <row r="27" spans="1:12" ht="13.4" customHeight="1" x14ac:dyDescent="0.25">
      <c r="A27" s="28" t="s">
        <v>201</v>
      </c>
    </row>
    <row r="28" spans="1:12" ht="13.4" customHeight="1" x14ac:dyDescent="0.25">
      <c r="A28" s="51" t="s">
        <v>404</v>
      </c>
      <c r="C28" s="41">
        <v>420782</v>
      </c>
      <c r="E28" s="41">
        <v>430102</v>
      </c>
      <c r="G28" s="41">
        <v>427461</v>
      </c>
      <c r="I28" s="41">
        <v>432954</v>
      </c>
      <c r="K28" s="41">
        <v>440968</v>
      </c>
    </row>
    <row r="29" spans="1:12" ht="13.4" customHeight="1" x14ac:dyDescent="0.25">
      <c r="A29" s="51" t="s">
        <v>405</v>
      </c>
      <c r="C29" s="42">
        <v>5.2999999999999999E-2</v>
      </c>
      <c r="E29" s="42">
        <v>5.5E-2</v>
      </c>
      <c r="G29" s="42">
        <v>5.7000000000000002E-2</v>
      </c>
      <c r="I29" s="42">
        <v>0.06</v>
      </c>
      <c r="K29" s="42">
        <v>5.7999999999999996E-2</v>
      </c>
    </row>
    <row r="30" spans="1:12" ht="10.75" customHeight="1" x14ac:dyDescent="0.25"/>
    <row r="31" spans="1:12" ht="13.4" customHeight="1" x14ac:dyDescent="0.25">
      <c r="A31" s="9" t="s">
        <v>202</v>
      </c>
    </row>
    <row r="32" spans="1:12" ht="13.4" customHeight="1" x14ac:dyDescent="0.25">
      <c r="A32" s="98" t="s">
        <v>406</v>
      </c>
      <c r="C32" s="17">
        <v>360859</v>
      </c>
      <c r="E32" s="17">
        <v>354033</v>
      </c>
      <c r="G32" s="17">
        <v>347856</v>
      </c>
      <c r="I32" s="17">
        <v>346455</v>
      </c>
      <c r="K32" s="17">
        <v>314334</v>
      </c>
      <c r="L32" s="129" t="s">
        <v>203</v>
      </c>
    </row>
    <row r="33" spans="1:12" ht="13.4" customHeight="1" x14ac:dyDescent="0.25">
      <c r="A33" s="98" t="s">
        <v>407</v>
      </c>
      <c r="C33" s="42">
        <v>6.2000000000000006E-2</v>
      </c>
      <c r="E33" s="42">
        <v>6.6000000000000003E-2</v>
      </c>
      <c r="G33" s="42">
        <v>7.0000000000000007E-2</v>
      </c>
      <c r="I33" s="42">
        <v>7.4999999999999997E-2</v>
      </c>
      <c r="K33" s="42">
        <v>8.1000000000000003E-2</v>
      </c>
      <c r="L33" s="49" t="s">
        <v>203</v>
      </c>
    </row>
    <row r="34" spans="1:12" ht="10.75" customHeight="1" x14ac:dyDescent="0.25"/>
    <row r="35" spans="1:12" ht="13.4" customHeight="1" x14ac:dyDescent="0.25">
      <c r="A35" s="130" t="s">
        <v>204</v>
      </c>
      <c r="C35" s="101">
        <v>1.0900000000000001</v>
      </c>
      <c r="E35" s="101">
        <v>1.0900000000000001</v>
      </c>
      <c r="G35" s="101">
        <v>1.1100000000000001</v>
      </c>
      <c r="I35" s="101">
        <v>1.1000000000000001</v>
      </c>
      <c r="K35" s="101">
        <v>1.1000000000000001</v>
      </c>
    </row>
    <row r="36" spans="1:12" ht="32.5" customHeight="1" x14ac:dyDescent="0.25">
      <c r="A36" s="199" t="s">
        <v>408</v>
      </c>
      <c r="B36" s="199"/>
      <c r="C36" s="199"/>
      <c r="D36" s="199"/>
      <c r="E36" s="199"/>
      <c r="F36" s="199"/>
      <c r="G36" s="199"/>
      <c r="H36" s="199"/>
      <c r="I36" s="199"/>
      <c r="J36" s="199"/>
      <c r="K36" s="199"/>
      <c r="L36" s="199"/>
    </row>
    <row r="37" spans="1:12" ht="22.5" customHeight="1" x14ac:dyDescent="0.25">
      <c r="A37" s="207" t="s">
        <v>205</v>
      </c>
      <c r="B37" s="188"/>
      <c r="C37" s="188"/>
      <c r="D37" s="188"/>
      <c r="E37" s="188"/>
      <c r="F37" s="188"/>
      <c r="G37" s="188"/>
      <c r="H37" s="188"/>
      <c r="I37" s="188"/>
      <c r="J37" s="188"/>
      <c r="K37" s="188"/>
      <c r="L37" s="188"/>
    </row>
  </sheetData>
  <mergeCells count="4">
    <mergeCell ref="E4:L4"/>
    <mergeCell ref="G1:L2"/>
    <mergeCell ref="A37:L37"/>
    <mergeCell ref="A36:L36"/>
  </mergeCells>
  <pageMargins left="0.75" right="0.75" top="1" bottom="1" header="0.5" footer="0.5"/>
  <pageSetup scale="86" orientation="landscape" r:id="rId1"/>
  <headerFooter>
    <oddFooter>&amp;R8</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37"/>
  <sheetViews>
    <sheetView showRuler="0" zoomScaleNormal="100" workbookViewId="0"/>
  </sheetViews>
  <sheetFormatPr defaultColWidth="13.1796875" defaultRowHeight="12.5" x14ac:dyDescent="0.25"/>
  <cols>
    <col min="1" max="1" width="82.1796875" customWidth="1"/>
    <col min="2" max="2" width="0.54296875" customWidth="1"/>
    <col min="3" max="3" width="8.54296875" customWidth="1"/>
    <col min="4" max="4" width="0.54296875" customWidth="1"/>
    <col min="5" max="5" width="8.54296875" customWidth="1"/>
    <col min="6" max="6" width="0.54296875" customWidth="1"/>
    <col min="7" max="7" width="8.54296875" customWidth="1"/>
    <col min="8" max="8" width="0.54296875" customWidth="1"/>
    <col min="9" max="9" width="8.54296875" customWidth="1"/>
    <col min="10" max="10" width="0.54296875" customWidth="1"/>
    <col min="11" max="11" width="8.54296875" customWidth="1"/>
    <col min="12" max="12" width="0.54296875" customWidth="1"/>
    <col min="13" max="13" width="7.54296875" customWidth="1"/>
    <col min="14" max="14" width="0.54296875" customWidth="1"/>
    <col min="15" max="15" width="7.54296875" customWidth="1"/>
  </cols>
  <sheetData>
    <row r="1" spans="1:15" ht="13.4" customHeight="1" x14ac:dyDescent="0.25">
      <c r="A1" s="9" t="s">
        <v>24</v>
      </c>
      <c r="I1" s="181"/>
      <c r="J1" s="182"/>
      <c r="K1" s="182"/>
      <c r="L1" s="182"/>
      <c r="M1" s="182"/>
      <c r="N1" s="182"/>
      <c r="O1" s="182"/>
    </row>
    <row r="2" spans="1:15" ht="35.9" customHeight="1" x14ac:dyDescent="0.25">
      <c r="A2" s="10" t="s">
        <v>206</v>
      </c>
      <c r="I2" s="182"/>
      <c r="J2" s="182"/>
      <c r="K2" s="182"/>
      <c r="L2" s="182"/>
      <c r="M2" s="182"/>
      <c r="N2" s="182"/>
      <c r="O2" s="182"/>
    </row>
    <row r="3" spans="1:15" ht="13.4" customHeight="1" x14ac:dyDescent="0.25">
      <c r="A3" s="11"/>
      <c r="B3" s="102"/>
      <c r="C3" s="102"/>
      <c r="D3" s="102"/>
      <c r="E3" s="102"/>
      <c r="F3" s="46"/>
      <c r="G3" s="46"/>
      <c r="H3" s="46"/>
      <c r="I3" s="46"/>
      <c r="J3" s="46"/>
      <c r="K3" s="46"/>
      <c r="L3" s="46"/>
      <c r="M3" s="198"/>
      <c r="N3" s="198"/>
      <c r="O3" s="198"/>
    </row>
    <row r="4" spans="1:15" ht="13.4" customHeight="1" x14ac:dyDescent="0.25">
      <c r="M4" s="197" t="s">
        <v>27</v>
      </c>
      <c r="N4" s="192"/>
      <c r="O4" s="192"/>
    </row>
    <row r="5" spans="1:15" ht="13.4" customHeight="1" x14ac:dyDescent="0.25">
      <c r="A5" s="86" t="s">
        <v>155</v>
      </c>
      <c r="C5" s="87" t="s">
        <v>29</v>
      </c>
      <c r="E5" s="87" t="s">
        <v>30</v>
      </c>
      <c r="G5" s="87" t="s">
        <v>31</v>
      </c>
      <c r="I5" s="87" t="s">
        <v>32</v>
      </c>
      <c r="K5" s="87" t="s">
        <v>33</v>
      </c>
      <c r="M5" s="88" t="s">
        <v>30</v>
      </c>
      <c r="N5" s="46"/>
      <c r="O5" s="88" t="s">
        <v>33</v>
      </c>
    </row>
    <row r="6" spans="1:15" ht="13.4" customHeight="1" x14ac:dyDescent="0.25">
      <c r="A6" s="132" t="s">
        <v>207</v>
      </c>
      <c r="C6" s="138"/>
      <c r="E6" s="138"/>
      <c r="G6" s="138"/>
      <c r="I6" s="138"/>
      <c r="K6" s="138"/>
      <c r="M6" s="138"/>
      <c r="O6" s="138"/>
    </row>
    <row r="7" spans="1:15" ht="13.4" customHeight="1" x14ac:dyDescent="0.25">
      <c r="A7" s="40" t="s">
        <v>208</v>
      </c>
    </row>
    <row r="8" spans="1:15" ht="13.4" customHeight="1" x14ac:dyDescent="0.25">
      <c r="A8" s="98" t="s">
        <v>78</v>
      </c>
    </row>
    <row r="9" spans="1:15" ht="13.4" customHeight="1" x14ac:dyDescent="0.25">
      <c r="A9" s="98" t="s">
        <v>429</v>
      </c>
      <c r="C9" s="17">
        <v>999</v>
      </c>
      <c r="E9" s="17">
        <v>984</v>
      </c>
      <c r="G9" s="17">
        <v>979</v>
      </c>
      <c r="I9" s="17">
        <v>960</v>
      </c>
      <c r="K9" s="17">
        <v>953</v>
      </c>
      <c r="M9" s="133">
        <f t="shared" ref="M9:M14" si="0">(C9-E9)/E9</f>
        <v>1.524390243902439E-2</v>
      </c>
      <c r="O9" s="133">
        <f t="shared" ref="O9:O14" si="1">(C9-K9)/K9</f>
        <v>4.8268625393494226E-2</v>
      </c>
    </row>
    <row r="10" spans="1:15" ht="13.4" customHeight="1" x14ac:dyDescent="0.25">
      <c r="A10" s="98" t="s">
        <v>430</v>
      </c>
      <c r="C10" s="94">
        <v>141</v>
      </c>
      <c r="E10" s="94">
        <v>253</v>
      </c>
      <c r="G10" s="94">
        <v>281</v>
      </c>
      <c r="I10" s="94">
        <v>281</v>
      </c>
      <c r="K10" s="94">
        <v>246</v>
      </c>
      <c r="M10" s="93">
        <f t="shared" si="0"/>
        <v>-0.44268774703557312</v>
      </c>
      <c r="O10" s="93">
        <f t="shared" si="1"/>
        <v>-0.42682926829268292</v>
      </c>
    </row>
    <row r="11" spans="1:15" ht="13.4" customHeight="1" x14ac:dyDescent="0.25">
      <c r="A11" s="96" t="s">
        <v>209</v>
      </c>
      <c r="C11" s="30">
        <v>1140</v>
      </c>
      <c r="E11" s="30">
        <v>1237</v>
      </c>
      <c r="G11" s="30">
        <v>1260</v>
      </c>
      <c r="I11" s="30">
        <v>1241</v>
      </c>
      <c r="K11" s="30">
        <v>1199</v>
      </c>
      <c r="M11" s="33">
        <f t="shared" si="0"/>
        <v>-7.8415521422797091E-2</v>
      </c>
      <c r="O11" s="33">
        <f t="shared" si="1"/>
        <v>-4.9207673060884069E-2</v>
      </c>
    </row>
    <row r="12" spans="1:15" ht="13.4" customHeight="1" x14ac:dyDescent="0.25">
      <c r="A12" s="98" t="s">
        <v>81</v>
      </c>
      <c r="C12" s="22">
        <v>148</v>
      </c>
      <c r="E12" s="22">
        <v>148</v>
      </c>
      <c r="G12" s="22">
        <v>125</v>
      </c>
      <c r="I12" s="22">
        <v>129</v>
      </c>
      <c r="K12" s="22">
        <v>172</v>
      </c>
      <c r="M12" s="93">
        <f t="shared" si="0"/>
        <v>0</v>
      </c>
      <c r="O12" s="93">
        <f t="shared" si="1"/>
        <v>-0.13953488372093023</v>
      </c>
    </row>
    <row r="13" spans="1:15" ht="13.4" customHeight="1" x14ac:dyDescent="0.25">
      <c r="A13" s="98" t="s">
        <v>210</v>
      </c>
      <c r="C13" s="94">
        <v>41</v>
      </c>
      <c r="E13" s="94">
        <v>28</v>
      </c>
      <c r="G13" s="94">
        <v>30</v>
      </c>
      <c r="I13" s="94">
        <v>25</v>
      </c>
      <c r="K13" s="94">
        <v>30</v>
      </c>
      <c r="M13" s="93">
        <f t="shared" si="0"/>
        <v>0.4642857142857143</v>
      </c>
      <c r="O13" s="93">
        <f t="shared" si="1"/>
        <v>0.36666666666666664</v>
      </c>
    </row>
    <row r="14" spans="1:15" ht="13.4" customHeight="1" x14ac:dyDescent="0.25">
      <c r="A14" s="96" t="s">
        <v>84</v>
      </c>
      <c r="C14" s="30">
        <v>1329</v>
      </c>
      <c r="E14" s="30">
        <v>1413</v>
      </c>
      <c r="G14" s="30">
        <v>1415</v>
      </c>
      <c r="I14" s="30">
        <v>1395</v>
      </c>
      <c r="K14" s="30">
        <v>1401</v>
      </c>
      <c r="M14" s="33">
        <f t="shared" si="0"/>
        <v>-5.9447983014861996E-2</v>
      </c>
      <c r="O14" s="33">
        <f t="shared" si="1"/>
        <v>-5.1391862955032119E-2</v>
      </c>
    </row>
    <row r="15" spans="1:15" ht="13.4" customHeight="1" x14ac:dyDescent="0.25">
      <c r="A15" s="98" t="s">
        <v>85</v>
      </c>
      <c r="C15" s="94">
        <v>74</v>
      </c>
      <c r="E15" s="94">
        <v>53</v>
      </c>
      <c r="G15" s="94">
        <v>73</v>
      </c>
      <c r="I15" s="94">
        <v>38</v>
      </c>
      <c r="K15" s="94">
        <v>30</v>
      </c>
      <c r="M15" s="134" t="s">
        <v>38</v>
      </c>
      <c r="O15" s="134" t="s">
        <v>38</v>
      </c>
    </row>
    <row r="16" spans="1:15" ht="13.4" customHeight="1" x14ac:dyDescent="0.25">
      <c r="A16" s="96" t="s">
        <v>86</v>
      </c>
      <c r="C16" s="30">
        <v>1403</v>
      </c>
      <c r="E16" s="30">
        <v>1466</v>
      </c>
      <c r="G16" s="30">
        <v>1488</v>
      </c>
      <c r="I16" s="30">
        <v>1433</v>
      </c>
      <c r="K16" s="30">
        <v>1431</v>
      </c>
      <c r="M16" s="33">
        <f>(C16-E16)/E16</f>
        <v>-4.2974079126875855E-2</v>
      </c>
      <c r="O16" s="33">
        <f>(C16-K16)/K16</f>
        <v>-1.9566736547868623E-2</v>
      </c>
    </row>
    <row r="17" spans="1:15" ht="13.4" customHeight="1" x14ac:dyDescent="0.25">
      <c r="A17" s="98" t="s">
        <v>40</v>
      </c>
      <c r="C17" s="94">
        <v>377</v>
      </c>
      <c r="E17" s="94">
        <v>367</v>
      </c>
      <c r="G17" s="94">
        <v>349</v>
      </c>
      <c r="I17" s="94">
        <v>354</v>
      </c>
      <c r="K17" s="94">
        <v>356</v>
      </c>
      <c r="M17" s="93">
        <f>(C17-E17)/E17</f>
        <v>2.7247956403269755E-2</v>
      </c>
      <c r="O17" s="93">
        <f>(C17-K17)/K17</f>
        <v>5.8988764044943819E-2</v>
      </c>
    </row>
    <row r="18" spans="1:15" ht="13.4" customHeight="1" x14ac:dyDescent="0.25">
      <c r="A18" s="96" t="s">
        <v>41</v>
      </c>
      <c r="C18" s="30">
        <v>1780</v>
      </c>
      <c r="E18" s="30">
        <v>1833</v>
      </c>
      <c r="G18" s="30">
        <v>1837</v>
      </c>
      <c r="I18" s="30">
        <v>1787</v>
      </c>
      <c r="K18" s="30">
        <v>1787</v>
      </c>
      <c r="M18" s="33">
        <f>(C18-E18)/E18</f>
        <v>-2.8914348063284235E-2</v>
      </c>
      <c r="O18" s="33">
        <f>(C18-K18)/K18</f>
        <v>-3.9171796306659203E-3</v>
      </c>
    </row>
    <row r="19" spans="1:15" ht="13.4" customHeight="1" x14ac:dyDescent="0.25">
      <c r="A19" s="40" t="s">
        <v>42</v>
      </c>
      <c r="C19" s="22">
        <v>-10</v>
      </c>
      <c r="E19" s="22">
        <v>-7</v>
      </c>
      <c r="G19" s="22">
        <v>-19</v>
      </c>
      <c r="I19" s="22">
        <v>-58</v>
      </c>
      <c r="K19" s="22">
        <v>-50</v>
      </c>
      <c r="M19" s="134" t="s">
        <v>38</v>
      </c>
      <c r="O19" s="134" t="s">
        <v>38</v>
      </c>
    </row>
    <row r="20" spans="1:15" ht="13.4" customHeight="1" x14ac:dyDescent="0.25">
      <c r="A20" s="40" t="s">
        <v>211</v>
      </c>
      <c r="C20" s="22">
        <v>1502</v>
      </c>
      <c r="E20" s="22">
        <v>1481</v>
      </c>
      <c r="G20" s="22">
        <v>1535</v>
      </c>
      <c r="I20" s="22">
        <v>1393</v>
      </c>
      <c r="K20" s="22">
        <v>1411</v>
      </c>
      <c r="M20" s="93">
        <f>(C20-E20)/E20</f>
        <v>1.4179608372721135E-2</v>
      </c>
      <c r="O20" s="93">
        <f>(C20-K20)/K20</f>
        <v>6.449326718639263E-2</v>
      </c>
    </row>
    <row r="21" spans="1:15" ht="13.4" customHeight="1" x14ac:dyDescent="0.25">
      <c r="A21" s="40" t="s">
        <v>96</v>
      </c>
      <c r="C21" s="94">
        <v>8</v>
      </c>
      <c r="E21" s="94">
        <v>9</v>
      </c>
      <c r="G21" s="94">
        <v>8</v>
      </c>
      <c r="I21" s="94">
        <v>7</v>
      </c>
      <c r="K21" s="94">
        <v>8</v>
      </c>
      <c r="M21" s="93">
        <f>(C21-E21)/E21</f>
        <v>-0.1111111111111111</v>
      </c>
      <c r="O21" s="93">
        <f>(C21-K21)/K21</f>
        <v>0</v>
      </c>
    </row>
    <row r="22" spans="1:15" ht="13.4" customHeight="1" x14ac:dyDescent="0.25">
      <c r="A22" s="96" t="s">
        <v>98</v>
      </c>
      <c r="C22" s="135">
        <v>1510</v>
      </c>
      <c r="E22" s="135">
        <v>1490</v>
      </c>
      <c r="G22" s="135">
        <v>1543</v>
      </c>
      <c r="I22" s="135">
        <v>1400</v>
      </c>
      <c r="K22" s="135">
        <v>1419</v>
      </c>
      <c r="M22" s="33">
        <f>(C22-E22)/E22</f>
        <v>1.3422818791946308E-2</v>
      </c>
      <c r="O22" s="33">
        <f>(C22-K22)/K22</f>
        <v>6.4129668780831567E-2</v>
      </c>
    </row>
    <row r="23" spans="1:15" ht="13.4" customHeight="1" x14ac:dyDescent="0.25">
      <c r="A23" s="96" t="s">
        <v>44</v>
      </c>
      <c r="C23" s="31">
        <v>280</v>
      </c>
      <c r="E23" s="31">
        <v>350</v>
      </c>
      <c r="G23" s="31">
        <v>313</v>
      </c>
      <c r="I23" s="31">
        <v>445</v>
      </c>
      <c r="K23" s="31">
        <v>418</v>
      </c>
      <c r="M23" s="33">
        <f>(C23-E23)/E23</f>
        <v>-0.2</v>
      </c>
      <c r="O23" s="33">
        <f>(C23-K23)/K23</f>
        <v>-0.33014354066985646</v>
      </c>
    </row>
    <row r="24" spans="1:15" ht="13.4" customHeight="1" x14ac:dyDescent="0.25"/>
    <row r="25" spans="1:15" ht="13.4" customHeight="1" x14ac:dyDescent="0.25"/>
    <row r="26" spans="1:15" ht="13.4" customHeight="1" x14ac:dyDescent="0.25">
      <c r="A26" s="9" t="s">
        <v>212</v>
      </c>
    </row>
    <row r="27" spans="1:15" ht="13.4" customHeight="1" x14ac:dyDescent="0.25">
      <c r="A27" s="98" t="s">
        <v>429</v>
      </c>
      <c r="C27" s="17">
        <v>1512</v>
      </c>
      <c r="E27" s="17">
        <v>1456</v>
      </c>
      <c r="G27" s="17">
        <v>1437</v>
      </c>
      <c r="I27" s="17">
        <v>1382</v>
      </c>
      <c r="K27" s="17">
        <v>1424</v>
      </c>
      <c r="M27" s="133">
        <f>(C27-E27)/E27</f>
        <v>3.8461538461538464E-2</v>
      </c>
      <c r="O27" s="133">
        <f>(C27-K27)/K27</f>
        <v>6.1797752808988762E-2</v>
      </c>
    </row>
    <row r="28" spans="1:15" ht="13.4" customHeight="1" x14ac:dyDescent="0.25">
      <c r="A28" s="98" t="s">
        <v>430</v>
      </c>
      <c r="C28" s="94">
        <v>268</v>
      </c>
      <c r="E28" s="94">
        <v>377</v>
      </c>
      <c r="G28" s="94">
        <v>400</v>
      </c>
      <c r="I28" s="94">
        <v>405</v>
      </c>
      <c r="K28" s="94">
        <v>363</v>
      </c>
      <c r="M28" s="93">
        <f>(C28-E28)/E28</f>
        <v>-0.28912466843501328</v>
      </c>
      <c r="O28" s="93">
        <f>(C28-K28)/K28</f>
        <v>-0.26170798898071623</v>
      </c>
    </row>
    <row r="29" spans="1:15" ht="13.4" customHeight="1" x14ac:dyDescent="0.25">
      <c r="A29" s="96" t="s">
        <v>213</v>
      </c>
      <c r="C29" s="31">
        <v>1780</v>
      </c>
      <c r="E29" s="31">
        <v>1833</v>
      </c>
      <c r="G29" s="31">
        <v>1837</v>
      </c>
      <c r="I29" s="31">
        <v>1787</v>
      </c>
      <c r="K29" s="31">
        <v>1787</v>
      </c>
      <c r="M29" s="33">
        <f>(C29-E29)/E29</f>
        <v>-2.8914348063284235E-2</v>
      </c>
      <c r="O29" s="33">
        <f>(C29-K29)/K29</f>
        <v>-3.9171796306659203E-3</v>
      </c>
    </row>
    <row r="30" spans="1:15" ht="13.4" customHeight="1" x14ac:dyDescent="0.25"/>
    <row r="31" spans="1:15" ht="13.4" customHeight="1" x14ac:dyDescent="0.25">
      <c r="A31" s="9" t="s">
        <v>214</v>
      </c>
    </row>
    <row r="32" spans="1:15" ht="13.4" customHeight="1" x14ac:dyDescent="0.25">
      <c r="A32" s="40" t="s">
        <v>51</v>
      </c>
      <c r="C32" s="133">
        <v>0.16</v>
      </c>
      <c r="E32" s="133">
        <v>0.19</v>
      </c>
      <c r="G32" s="133">
        <v>0.17</v>
      </c>
      <c r="I32" s="133">
        <v>0.25</v>
      </c>
      <c r="K32" s="133">
        <v>0.23</v>
      </c>
    </row>
    <row r="33" spans="1:15" ht="13.4" customHeight="1" x14ac:dyDescent="0.25"/>
    <row r="34" spans="1:15" ht="13.4" customHeight="1" x14ac:dyDescent="0.25">
      <c r="A34" s="136" t="s">
        <v>215</v>
      </c>
      <c r="C34" s="137">
        <v>39</v>
      </c>
      <c r="E34" s="137">
        <v>45</v>
      </c>
      <c r="G34" s="137">
        <v>45</v>
      </c>
      <c r="I34" s="137">
        <v>42</v>
      </c>
      <c r="K34" s="137">
        <v>41</v>
      </c>
      <c r="M34" s="100">
        <f>(C34-E34)/E34</f>
        <v>-0.13333333333333333</v>
      </c>
      <c r="O34" s="100">
        <f>(C34-K34)/K34</f>
        <v>-4.878048780487805E-2</v>
      </c>
    </row>
    <row r="35" spans="1:15" ht="13.4" customHeight="1" x14ac:dyDescent="0.25">
      <c r="A35" s="199" t="s">
        <v>216</v>
      </c>
      <c r="B35" s="199"/>
      <c r="C35" s="199"/>
      <c r="D35" s="199"/>
      <c r="E35" s="199"/>
      <c r="F35" s="199"/>
      <c r="G35" s="199"/>
      <c r="H35" s="199"/>
      <c r="I35" s="199"/>
      <c r="J35" s="199"/>
      <c r="K35" s="199"/>
      <c r="L35" s="199"/>
      <c r="M35" s="199"/>
      <c r="N35" s="199"/>
      <c r="O35" s="199"/>
    </row>
    <row r="36" spans="1:15" ht="13.4" customHeight="1" x14ac:dyDescent="0.25">
      <c r="A36" s="207" t="s">
        <v>217</v>
      </c>
      <c r="B36" s="188"/>
      <c r="C36" s="188"/>
      <c r="D36" s="188"/>
      <c r="E36" s="188"/>
      <c r="F36" s="188"/>
      <c r="G36" s="188"/>
      <c r="H36" s="188"/>
      <c r="I36" s="188"/>
      <c r="J36" s="188"/>
      <c r="K36" s="188"/>
      <c r="L36" s="188"/>
      <c r="M36" s="188"/>
      <c r="N36" s="188"/>
      <c r="O36" s="188"/>
    </row>
    <row r="37" spans="1:15" ht="13.4" customHeight="1" x14ac:dyDescent="0.25">
      <c r="A37" s="207" t="s">
        <v>74</v>
      </c>
      <c r="B37" s="188"/>
      <c r="C37" s="188"/>
      <c r="D37" s="188"/>
      <c r="E37" s="188"/>
      <c r="F37" s="188"/>
      <c r="G37" s="188"/>
      <c r="H37" s="188"/>
      <c r="I37" s="188"/>
      <c r="J37" s="188"/>
      <c r="K37" s="188"/>
      <c r="L37" s="188"/>
      <c r="M37" s="188"/>
      <c r="N37" s="188"/>
      <c r="O37" s="188"/>
    </row>
  </sheetData>
  <mergeCells count="6">
    <mergeCell ref="A37:O37"/>
    <mergeCell ref="I1:O2"/>
    <mergeCell ref="M4:O4"/>
    <mergeCell ref="M3:O3"/>
    <mergeCell ref="A36:O36"/>
    <mergeCell ref="A35:O35"/>
  </mergeCells>
  <pageMargins left="0.75" right="0.75" top="1" bottom="1" header="0.5" footer="0.5"/>
  <pageSetup scale="86" orientation="landscape" r:id="rId1"/>
  <headerFooter>
    <oddFooter>&amp;R9</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Cover</vt:lpstr>
      <vt:lpstr>Table of Contents</vt:lpstr>
      <vt:lpstr>Consolidated financial highligh</vt:lpstr>
      <vt:lpstr>Consolidated income statement</vt:lpstr>
      <vt:lpstr>Consolidated balance sheet</vt:lpstr>
      <vt:lpstr>Fee and other revenue</vt:lpstr>
      <vt:lpstr>Average balances and interest r</vt:lpstr>
      <vt:lpstr>Capital and liquidity</vt:lpstr>
      <vt:lpstr>Securities Services business se</vt:lpstr>
      <vt:lpstr>Securities Services business(1)</vt:lpstr>
      <vt:lpstr>Market and Wealth Services busi</vt:lpstr>
      <vt:lpstr>Market and Wealth Services b(1)</vt:lpstr>
      <vt:lpstr>Investment and Wealth Managemen</vt:lpstr>
      <vt:lpstr>AUM and AUM Flows</vt:lpstr>
      <vt:lpstr>Other segment</vt:lpstr>
      <vt:lpstr>Securities portfolio</vt:lpstr>
      <vt:lpstr>Allowance for credit losses and</vt:lpstr>
      <vt:lpstr>Supplemental information - Expl</vt:lpstr>
      <vt:lpstr>Reconciliaton tables page 1</vt:lpstr>
      <vt:lpstr>Reconciliation tables page 2</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McCann, Pamela</cp:lastModifiedBy>
  <cp:revision>2</cp:revision>
  <cp:lastPrinted>2022-04-15T21:24:57Z</cp:lastPrinted>
  <dcterms:created xsi:type="dcterms:W3CDTF">2022-04-13T17:44:11Z</dcterms:created>
  <dcterms:modified xsi:type="dcterms:W3CDTF">2022-04-15T21:57:31Z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92fc23c-3ae3-46c5-b1a3-48f898c2d74a_Enabled">
    <vt:lpwstr>true</vt:lpwstr>
  </property>
  <property fmtid="{D5CDD505-2E9C-101B-9397-08002B2CF9AE}" pid="3" name="MSIP_Label_692fc23c-3ae3-46c5-b1a3-48f898c2d74a_SetDate">
    <vt:lpwstr>2022-04-13T17:20:09Z</vt:lpwstr>
  </property>
  <property fmtid="{D5CDD505-2E9C-101B-9397-08002B2CF9AE}" pid="4" name="MSIP_Label_692fc23c-3ae3-46c5-b1a3-48f898c2d74a_Method">
    <vt:lpwstr>Privileged</vt:lpwstr>
  </property>
  <property fmtid="{D5CDD505-2E9C-101B-9397-08002B2CF9AE}" pid="5" name="MSIP_Label_692fc23c-3ae3-46c5-b1a3-48f898c2d74a_Name">
    <vt:lpwstr>Highly Confidential</vt:lpwstr>
  </property>
  <property fmtid="{D5CDD505-2E9C-101B-9397-08002B2CF9AE}" pid="6" name="MSIP_Label_692fc23c-3ae3-46c5-b1a3-48f898c2d74a_SiteId">
    <vt:lpwstr>106bdeea-f616-4dfc-bc1d-6cbbf45e2011</vt:lpwstr>
  </property>
  <property fmtid="{D5CDD505-2E9C-101B-9397-08002B2CF9AE}" pid="7" name="MSIP_Label_692fc23c-3ae3-46c5-b1a3-48f898c2d74a_ActionId">
    <vt:lpwstr>82c30a9f-7e51-4b11-96f3-e836075ad6f4</vt:lpwstr>
  </property>
  <property fmtid="{D5CDD505-2E9C-101B-9397-08002B2CF9AE}" pid="8" name="MSIP_Label_692fc23c-3ae3-46c5-b1a3-48f898c2d74a_ContentBits">
    <vt:lpwstr>0</vt:lpwstr>
  </property>
  <property fmtid="{D5CDD505-2E9C-101B-9397-08002B2CF9AE}" pid="9" name="SV_QUERY_LIST_4F35BF76-6C0D-4D9B-82B2-816C12CF3733">
    <vt:lpwstr>empty_477D106A-C0D6-4607-AEBD-E2C9D60EA279</vt:lpwstr>
  </property>
  <property fmtid="{D5CDD505-2E9C-101B-9397-08002B2CF9AE}" pid="10" name="SV_HIDDEN_GRID_QUERY_LIST_4F35BF76-6C0D-4D9B-82B2-816C12CF3733">
    <vt:lpwstr>empty_477D106A-C0D6-4607-AEBD-E2C9D60EA279</vt:lpwstr>
  </property>
</Properties>
</file>